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Лист1!$A$1:$CT$25</definedName>
  </definedNames>
  <calcPr calcId="125725"/>
</workbook>
</file>

<file path=xl/calcChain.xml><?xml version="1.0" encoding="utf-8"?>
<calcChain xmlns="http://schemas.openxmlformats.org/spreadsheetml/2006/main">
  <c r="CI13" i="1"/>
  <c r="BG13"/>
  <c r="AV13"/>
  <c r="AU13"/>
  <c r="AT13"/>
  <c r="AS13"/>
  <c r="AR13"/>
  <c r="AQ13"/>
  <c r="AP13"/>
  <c r="X13"/>
  <c r="W13"/>
  <c r="C13"/>
  <c r="CI17"/>
  <c r="BG17"/>
  <c r="AV17"/>
  <c r="AU17"/>
  <c r="AT17"/>
  <c r="AS17"/>
  <c r="AR17"/>
  <c r="AQ17"/>
  <c r="AP17"/>
  <c r="X17"/>
  <c r="W17"/>
  <c r="U17"/>
  <c r="C17"/>
  <c r="AV21"/>
  <c r="AU21"/>
  <c r="AT21"/>
  <c r="AS21"/>
  <c r="AR21"/>
  <c r="AQ21"/>
  <c r="AP21"/>
  <c r="X21"/>
  <c r="W21"/>
  <c r="C21"/>
  <c r="CI7"/>
  <c r="BG7"/>
  <c r="AV7"/>
  <c r="AU7"/>
  <c r="AT7"/>
  <c r="AS7"/>
  <c r="AR7"/>
  <c r="AQ7"/>
  <c r="AP7"/>
  <c r="X7"/>
  <c r="W7"/>
  <c r="C7"/>
  <c r="CI6"/>
  <c r="BG6"/>
  <c r="AV6"/>
  <c r="AU6"/>
  <c r="AT6"/>
  <c r="AS6"/>
  <c r="AR6"/>
  <c r="AQ6"/>
  <c r="AP6"/>
  <c r="X6"/>
  <c r="W6"/>
  <c r="C6"/>
  <c r="CI15"/>
  <c r="BG15"/>
  <c r="AV15"/>
  <c r="AU15"/>
  <c r="AT15"/>
  <c r="AS15"/>
  <c r="AR15"/>
  <c r="AQ15"/>
  <c r="AP15"/>
  <c r="X15"/>
  <c r="W15"/>
  <c r="C15"/>
</calcChain>
</file>

<file path=xl/sharedStrings.xml><?xml version="1.0" encoding="utf-8"?>
<sst xmlns="http://schemas.openxmlformats.org/spreadsheetml/2006/main" count="1511" uniqueCount="612">
  <si>
    <t>ID работника</t>
  </si>
  <si>
    <t>ID персонала</t>
  </si>
  <si>
    <t>ИИН</t>
  </si>
  <si>
    <t>Фамилия</t>
  </si>
  <si>
    <t>Имя</t>
  </si>
  <si>
    <t>Отчество</t>
  </si>
  <si>
    <t>Дата рождения</t>
  </si>
  <si>
    <t>Причина отсутствия ИИН [7303]</t>
  </si>
  <si>
    <t>Пол [199]</t>
  </si>
  <si>
    <t>Гражданство [6417]</t>
  </si>
  <si>
    <t>Национальность [5703]</t>
  </si>
  <si>
    <t>Номер документа, удостоверяющего личность [7299]</t>
  </si>
  <si>
    <t>Дата выдачи документа, удостоверяющего личность [7300]</t>
  </si>
  <si>
    <t>Вложение (прикрепите скан копию документа, удостоверяющего личность: 1-я скан копия, страница с паспорта, где ФИО) [7301]</t>
  </si>
  <si>
    <t>Вложение (прикрепите скан копию документа, удостоверяющего личность: 2-я скан копия, страница с печатью пограничной службы) [7302]</t>
  </si>
  <si>
    <t>Воинское звание [241]</t>
  </si>
  <si>
    <t>Инвалид [7066]</t>
  </si>
  <si>
    <t>Группа инвалидности [7067]</t>
  </si>
  <si>
    <t>Причина инвалидности [7068]</t>
  </si>
  <si>
    <t>Срок инвалидности [7069]</t>
  </si>
  <si>
    <t>Дата установления инвалидности [7185]</t>
  </si>
  <si>
    <t>Срок инвалидности  до [7070]</t>
  </si>
  <si>
    <t>Дата принятия на работу [233]</t>
  </si>
  <si>
    <t>Номер приказа о принятии на работу [6746]</t>
  </si>
  <si>
    <t>Приказ о приеме на работу [order_hire]</t>
  </si>
  <si>
    <t>Принят на работу [235]</t>
  </si>
  <si>
    <t>Срок трудового договора [6375]</t>
  </si>
  <si>
    <t>Справка об отсутствии медицинских противопоказании [reference_non_medical_contraindications]</t>
  </si>
  <si>
    <t>Справка об отсутствии в учете психиатрическом и (или) наркологическом диспансере [reference_non_psychiatric_narcology]</t>
  </si>
  <si>
    <t>Справка о несудимости [reference_non_conviction]</t>
  </si>
  <si>
    <t>Текущий статус сотрудника [6977]</t>
  </si>
  <si>
    <t>Должность [6649]</t>
  </si>
  <si>
    <t>Ставка основной должности [6659]</t>
  </si>
  <si>
    <t>Сотрудник [230]</t>
  </si>
  <si>
    <t>Академическая, ученая степень [6798]</t>
  </si>
  <si>
    <t>Образование [197]</t>
  </si>
  <si>
    <t>Прошел педагогическую переподготовку на базе ВУЗа [8818]</t>
  </si>
  <si>
    <t>Диплом [teacher_diploma]</t>
  </si>
  <si>
    <t>Заключение аттестации [conclusion_of_certification]</t>
  </si>
  <si>
    <t>Признак образования [229]</t>
  </si>
  <si>
    <t>Специальное дефектологическое образование [6279]</t>
  </si>
  <si>
    <t>Общий  стаж работы  на момент принятия на работу [7003]</t>
  </si>
  <si>
    <t>Общий  стаж работы на текущий момент [7061]</t>
  </si>
  <si>
    <t>Стаж педагогической работы на текущий момент [7004]</t>
  </si>
  <si>
    <t>Стаж педагогической работы на текущий момент [7062]</t>
  </si>
  <si>
    <t>Общий стаж работы в данной организации [7180]</t>
  </si>
  <si>
    <t>Электронный адрес (Е-mail) [6430]</t>
  </si>
  <si>
    <t>Сотовый телефон (номер) [6431]</t>
  </si>
  <si>
    <t>Категория [198]</t>
  </si>
  <si>
    <t>Год подтверждения либо присвоения категории [6751]</t>
  </si>
  <si>
    <t>Категория руководящей должности [management_position_category]</t>
  </si>
  <si>
    <t>Язык обучения [5579]</t>
  </si>
  <si>
    <t>Мониторинг уровня усвоения ТУПр, % [monitoring_level] / стартовый [start]</t>
  </si>
  <si>
    <t>Мониторинг уровня усвоения ТУПр, % [monitoring_level] / промежуточный [middle]</t>
  </si>
  <si>
    <t>Мониторинг уровня усвоения ТУПр, % [monitoring_level] / итоговый [last]</t>
  </si>
  <si>
    <t>Ведет предмет (основная нагрузка)* [6658]</t>
  </si>
  <si>
    <t>Соответствие по основному предмету [6660]</t>
  </si>
  <si>
    <t>Ставка основного предмета [6661]</t>
  </si>
  <si>
    <t>Количество часов в неделю [6662]</t>
  </si>
  <si>
    <t>Дополнительная должность [6749] / Должность [76298]</t>
  </si>
  <si>
    <t>Дополнительная должность [6749] / Ставка [76299]</t>
  </si>
  <si>
    <t>Категория дополнительной должности [additional_post_category]</t>
  </si>
  <si>
    <t>Год подтверждения либо присвоения категории дополнительной должности [additional_category_confirmation]</t>
  </si>
  <si>
    <t>Ведет предмет (дополнительная нагрузка) [6285] / Предмет [75742]</t>
  </si>
  <si>
    <t>Ведет предмет (дополнительная нагрузка) [6285] / Ставка [75963]</t>
  </si>
  <si>
    <t>Наличие компьютерных/иных устройств дома [7215]</t>
  </si>
  <si>
    <t>Инвентарный номер [7236]</t>
  </si>
  <si>
    <t>Источник приобретения [7237]</t>
  </si>
  <si>
    <t>Год приобретения [7238]</t>
  </si>
  <si>
    <t>Наличие доступа к Интернету дома [7216]</t>
  </si>
  <si>
    <t>Обеспечен [7242]</t>
  </si>
  <si>
    <t>Серийный номер модема/роутера [7243]</t>
  </si>
  <si>
    <t>Прошел(-а) курсы по повышению квалификации [5736] / Место прохождения [75139]</t>
  </si>
  <si>
    <t>Прошел(-а) курсы по повышению квалификации [5736] / Предмет [75163]</t>
  </si>
  <si>
    <t>Прошел(-а) курсы по повышению квалификации [5736] / Программа обучения [76665]</t>
  </si>
  <si>
    <t>Прошел(-а) курсы по повышению квалификации [5736] / Форма прохождения [76666]</t>
  </si>
  <si>
    <t>Прошел(-а) курсы по повышению квалификации [5736] / Язык обучения [76667]</t>
  </si>
  <si>
    <t>Прошел(-а) курсы по повышению квалификации [5736] / Продолжительность курса, часы [76668]</t>
  </si>
  <si>
    <t>Прошел(-а) курсы по повышению квалификации [5736] / Дата начала курса [76669]</t>
  </si>
  <si>
    <t>Прошел(-а) курсы по повышению квалификации [5736] / Дата завершения [76670]</t>
  </si>
  <si>
    <t>Прошел(-а) курсы по повышению квалификации [5736] / № сертификата (диплома, грамоты) [76671]</t>
  </si>
  <si>
    <t>Преподает факультативный предмет [7051]</t>
  </si>
  <si>
    <t>В каких классах преподает [225]</t>
  </si>
  <si>
    <t>В каких классах больше часов [6380]</t>
  </si>
  <si>
    <t>Ведет предмет по дисциплинам естественно-математического цикла на английском языке [5680] / Предмет [74932]</t>
  </si>
  <si>
    <t>Ведет предмет по дисциплинам естественно-математического цикла на английском языке [5680] / Получает доплату [76664]</t>
  </si>
  <si>
    <t>Педагогический стаж по преподаванию на английском языке [5681]</t>
  </si>
  <si>
    <t>Учитель иностранного языка, прибывший из-за рубежа [6013]</t>
  </si>
  <si>
    <t>Учитель классов с вечерней формой обучения [243]</t>
  </si>
  <si>
    <t>Наличие классного руководства [7050]</t>
  </si>
  <si>
    <t>Документ, о прохождении курсов по повышению квалификации [training_courses]</t>
  </si>
  <si>
    <t>Уровень владения английским языком [425]</t>
  </si>
  <si>
    <t>Преподает или ведет воспитательный процесс детям с особыми образовательными потребностями [7063]</t>
  </si>
  <si>
    <t>Дата расторжения/прекращения трудового договора [234]</t>
  </si>
  <si>
    <t>Номер приказа о расторжении/прекращении трудового договора [6750]</t>
  </si>
  <si>
    <t>Причина расторжения/прекращения трудового договора [236]</t>
  </si>
  <si>
    <t>Приказ о расторжении/прекращении трудового договора [order_fire]</t>
  </si>
  <si>
    <t>Учебный год [ed_year_pers]</t>
  </si>
  <si>
    <t>911128451585</t>
  </si>
  <si>
    <t>АБДУЛЛИНА</t>
  </si>
  <si>
    <t>ДИНАГУЛЬ</t>
  </si>
  <si>
    <t>АШИМОВНА</t>
  </si>
  <si>
    <t>женский</t>
  </si>
  <si>
    <t>КАЗАХСТАН</t>
  </si>
  <si>
    <t>Казахи</t>
  </si>
  <si>
    <t>невоеннообязан</t>
  </si>
  <si>
    <t>Нет</t>
  </si>
  <si>
    <t>2022-09-12T00:00:00</t>
  </si>
  <si>
    <t>279</t>
  </si>
  <si>
    <t>из другой организации образования</t>
  </si>
  <si>
    <t>неопределенный</t>
  </si>
  <si>
    <t>работает в данной организации</t>
  </si>
  <si>
    <t>учитель/преподаватель</t>
  </si>
  <si>
    <t>штатный</t>
  </si>
  <si>
    <t>магистр</t>
  </si>
  <si>
    <t>Послевузовское образование (магистр, доктор PhD)</t>
  </si>
  <si>
    <t>педагогическое</t>
  </si>
  <si>
    <t>нет</t>
  </si>
  <si>
    <t>9</t>
  </si>
  <si>
    <t>10</t>
  </si>
  <si>
    <t>1</t>
  </si>
  <si>
    <t>kgk-2008@yandex.kz</t>
  </si>
  <si>
    <t>87782037800</t>
  </si>
  <si>
    <t>педагог</t>
  </si>
  <si>
    <t>[русский]</t>
  </si>
  <si>
    <t>Английский язык</t>
  </si>
  <si>
    <t>по специальности, полученной в ВУЗе</t>
  </si>
  <si>
    <t>[23]</t>
  </si>
  <si>
    <t>планшет (личный)</t>
  </si>
  <si>
    <t>Да</t>
  </si>
  <si>
    <t>Другие организации , Другие организации , Другие организации , АО НЦПК «Өрлеу» (Региональные филиалы АО  НЦПК«Өрлеу»)</t>
  </si>
  <si>
    <t>Английский язык, Английский язык, Английский язык, Английский язык</t>
  </si>
  <si>
    <t>Языковые курсы для учителей английского языка, Инклюзивное образование, Информационно-коммуникационные технологии (ИКТ), Профессиональная компетентность</t>
  </si>
  <si>
    <t>дистанционная, дистанционная, дистанционная, очная</t>
  </si>
  <si>
    <t>русский, русский, русский, русский</t>
  </si>
  <si>
    <t>72, 42, 72, 40</t>
  </si>
  <si>
    <t>2022-01-24T00:00:00, 2022-10-30T00:00:00, 2022-09-20T00:00:00, 2023-02-06T00:00:00</t>
  </si>
  <si>
    <t>2022-02-02T00:00:00, 2022-11-02T00:00:00, 2022-09-22T00:00:00, 2023-02-10T00:00:00</t>
  </si>
  <si>
    <t>1286, 11190, 011, 0585151</t>
  </si>
  <si>
    <t>не преподает</t>
  </si>
  <si>
    <t>[5 класс, 9 класс, 7 класс]</t>
  </si>
  <si>
    <t>5-11(12)</t>
  </si>
  <si>
    <t>0</t>
  </si>
  <si>
    <t>Advanced</t>
  </si>
  <si>
    <t>для детей с задержкой психического развития</t>
  </si>
  <si>
    <t>840806402455</t>
  </si>
  <si>
    <t>АЙМАГАНБЕТОВА</t>
  </si>
  <si>
    <t>МАРЖАН</t>
  </si>
  <si>
    <t>ТОЛЕПБЕРГЕНОВНА</t>
  </si>
  <si>
    <t>2016-09-14T00:00:00</t>
  </si>
  <si>
    <t>130</t>
  </si>
  <si>
    <t>из другой школы</t>
  </si>
  <si>
    <t>директор</t>
  </si>
  <si>
    <t>11</t>
  </si>
  <si>
    <t>18</t>
  </si>
  <si>
    <t>7</t>
  </si>
  <si>
    <t>mt060884@yandex.kz</t>
  </si>
  <si>
    <t>87471813686</t>
  </si>
  <si>
    <t>педагог-исследователь</t>
  </si>
  <si>
    <t>Присвоено в 2019 году</t>
  </si>
  <si>
    <t>руководитель</t>
  </si>
  <si>
    <t>Математика/алгебра/геометрия</t>
  </si>
  <si>
    <t>[8]</t>
  </si>
  <si>
    <t>Не проходил(а)</t>
  </si>
  <si>
    <t>[6 класс]</t>
  </si>
  <si>
    <t>Elementary</t>
  </si>
  <si>
    <t>941217451425</t>
  </si>
  <si>
    <t>АЛИМБАЕВА</t>
  </si>
  <si>
    <t>АЙГЕРИМ</t>
  </si>
  <si>
    <t>МЕЙРАМХАНОВНА</t>
  </si>
  <si>
    <t>2020-09-01T21:44:00</t>
  </si>
  <si>
    <t>50</t>
  </si>
  <si>
    <t>другого района, города данной области</t>
  </si>
  <si>
    <t>определенный</t>
  </si>
  <si>
    <t>4</t>
  </si>
  <si>
    <t>3</t>
  </si>
  <si>
    <t>alimbayeva.aigerim@yandex.kz</t>
  </si>
  <si>
    <t>87779722647</t>
  </si>
  <si>
    <t>Подтверждено в 2021 году</t>
  </si>
  <si>
    <t>Биология</t>
  </si>
  <si>
    <t>[20]</t>
  </si>
  <si>
    <t>педагог дополнительного образования</t>
  </si>
  <si>
    <t>АО НЦПК «Өрлеу» (Региональные филиалы АО  НЦПК«Өрлеу»), Другие организации , Другие организации , Центр педагогического мастерства АОО «НИШ», Другие организации</t>
  </si>
  <si>
    <t>другие, Биология, Биология, Биология, Биология</t>
  </si>
  <si>
    <t>Другие программы, Международные проекты в сфере образования (PISA, TALIS и др.), Инклюзивное образование, Профессиональная компетентность , Информационно-коммуникационные технологии (ИКТ)</t>
  </si>
  <si>
    <t>дистанционная, дистанционная, дистанционная, очная, дистанционная</t>
  </si>
  <si>
    <t>русский, русский, русский, русский, русский</t>
  </si>
  <si>
    <t>40, 52, 42, 160, 72</t>
  </si>
  <si>
    <t>2021-09-13T00:00:00, 2022-01-31T00:00:00, 2022-10-30T00:00:00, 2022-05-04T00:00:00, 2022-05-15T00:00:00</t>
  </si>
  <si>
    <t>2021-09-15T00:00:00, 2022-02-02T00:00:00, 2022-11-02T00:00:00, 2022-05-26T00:00:00, 2022-05-17T00:00:00</t>
  </si>
  <si>
    <t>100639, 429291, сертиф, 273603318, 11923</t>
  </si>
  <si>
    <t>[9 класс, 8 класс, 6 класс, 7 класс]</t>
  </si>
  <si>
    <t>Upper-Intermediate</t>
  </si>
  <si>
    <t>610116450060</t>
  </si>
  <si>
    <t>АЛШИНБАЕВА</t>
  </si>
  <si>
    <t>КУНДЫЗАЙ</t>
  </si>
  <si>
    <t>АЛИБЕКОВНА</t>
  </si>
  <si>
    <t>2021-08-31T00:00:00</t>
  </si>
  <si>
    <t>233</t>
  </si>
  <si>
    <t>не имеет степени</t>
  </si>
  <si>
    <t>Высшее (педагогическое)</t>
  </si>
  <si>
    <t>38</t>
  </si>
  <si>
    <t>40</t>
  </si>
  <si>
    <t>2</t>
  </si>
  <si>
    <t>alshinbaeva1961@yandex.kz</t>
  </si>
  <si>
    <t>87776509441</t>
  </si>
  <si>
    <t>АО НЦПК «Өрлеу» (Региональные филиалы АО  НЦПК«Өрлеу»), Другие организации , АО НЦПК «Өрлеу» (Региональные филиалы АО  НЦПК«Өрлеу»)</t>
  </si>
  <si>
    <t>другие, Математика/алгебра/геометрия, Математика/алгебра/геометрия</t>
  </si>
  <si>
    <t>Другие программы, Инклюзивное образование, Предметные курсы/предмет</t>
  </si>
  <si>
    <t>дистанционная, дистанционная, очная</t>
  </si>
  <si>
    <t>русский, русский, русский</t>
  </si>
  <si>
    <t>40, 42, 80</t>
  </si>
  <si>
    <t>2021-09-13T00:00:00, 2021-11-02T00:00:00, 2023-07-10T00:00:00</t>
  </si>
  <si>
    <t>2021-09-15T00:00:00, 2021-11-03T00:00:00, 2023-07-21T00:00:00</t>
  </si>
  <si>
    <t>098914, 10246, 0693247</t>
  </si>
  <si>
    <t>[9 класс, 7 класс, 6 класс]</t>
  </si>
  <si>
    <t>611009450261</t>
  </si>
  <si>
    <t>БАЙЖАНОВА</t>
  </si>
  <si>
    <t>АЙГУЛЬ</t>
  </si>
  <si>
    <t>ДАНИЯРОВНА</t>
  </si>
  <si>
    <t>2008-09-15T00:00:00</t>
  </si>
  <si>
    <t>198</t>
  </si>
  <si>
    <t>28</t>
  </si>
  <si>
    <t>43</t>
  </si>
  <si>
    <t>37</t>
  </si>
  <si>
    <t>15</t>
  </si>
  <si>
    <t>baiai_61@yandex.kz</t>
  </si>
  <si>
    <t>87776341610</t>
  </si>
  <si>
    <t>Физика/Астрономия</t>
  </si>
  <si>
    <t>АО НЦПК «Өрлеу» (Региональные филиалы АО  НЦПК«Өрлеу»), Другие организации</t>
  </si>
  <si>
    <t>другие, Физика/Астрономия</t>
  </si>
  <si>
    <t>Другие программы, Инклюзивное образование</t>
  </si>
  <si>
    <t>дистанционная, дистанционная</t>
  </si>
  <si>
    <t>русский, русский</t>
  </si>
  <si>
    <t>40, 42</t>
  </si>
  <si>
    <t>2021-09-13T00:00:00, 2021-11-02T00:00:00</t>
  </si>
  <si>
    <t>2021-09-15T00:00:00, 2021-11-03T00:00:00</t>
  </si>
  <si>
    <t>099152, 10251</t>
  </si>
  <si>
    <t>[9 класс, 7 класс, 8 класс, 6 класс]</t>
  </si>
  <si>
    <t>630101453522</t>
  </si>
  <si>
    <t>БЕГАЛИНА</t>
  </si>
  <si>
    <t>САУЛЕШ</t>
  </si>
  <si>
    <t>КАДЫРЛИНОВНА</t>
  </si>
  <si>
    <t>2007-09-01T00:00:00</t>
  </si>
  <si>
    <t>196</t>
  </si>
  <si>
    <t>14</t>
  </si>
  <si>
    <t>29</t>
  </si>
  <si>
    <t>30</t>
  </si>
  <si>
    <t>27</t>
  </si>
  <si>
    <t>16</t>
  </si>
  <si>
    <t>begalina.saule@yandex.kz</t>
  </si>
  <si>
    <t>87762570594</t>
  </si>
  <si>
    <t>педагог-эксперт</t>
  </si>
  <si>
    <t>Присвоено в 2020 году</t>
  </si>
  <si>
    <t>Химия</t>
  </si>
  <si>
    <t>Другие организации , АО НЦПК «Өрлеу» (Региональные филиалы АО  НЦПК«Өрлеу»)</t>
  </si>
  <si>
    <t>Химия, Химия</t>
  </si>
  <si>
    <t>Инклюзивное образование, Предметные курсы/предмет</t>
  </si>
  <si>
    <t>дистанционная, очная</t>
  </si>
  <si>
    <t>42, 80</t>
  </si>
  <si>
    <t>2022-11-30T00:00:00, 2023-07-10T00:00:00</t>
  </si>
  <si>
    <t>2022-11-02T00:00:00, 2023-07-21T00:00:00</t>
  </si>
  <si>
    <t>11214, 0693527</t>
  </si>
  <si>
    <t>[8 класс, 7 класс, 5 класс, 9 класс]</t>
  </si>
  <si>
    <t>Beginner</t>
  </si>
  <si>
    <t>730120450186</t>
  </si>
  <si>
    <t>БЕЛИСАРОВА</t>
  </si>
  <si>
    <t>ЖАНАТ</t>
  </si>
  <si>
    <t>ЗУЛЬКАРНАЕВНА</t>
  </si>
  <si>
    <t>2022-07-28T00:00:00</t>
  </si>
  <si>
    <t>235</t>
  </si>
  <si>
    <t>belisarova73@yandex.kz</t>
  </si>
  <si>
    <t>87771495111</t>
  </si>
  <si>
    <t>Присвоено в 2022 году</t>
  </si>
  <si>
    <t>заместитель руководителя</t>
  </si>
  <si>
    <t>История</t>
  </si>
  <si>
    <t>[22]</t>
  </si>
  <si>
    <t>Другие организации , АО НЦПК «Өрлеу» (Региональные филиалы АО  НЦПК«Өрлеу»), Другие организации</t>
  </si>
  <si>
    <t>История, История, История</t>
  </si>
  <si>
    <t>Инклюзивное образование, Организация эффективной деятельности наставников по производственному обучению, Предметные курсы/предмет</t>
  </si>
  <si>
    <t>дистанционная, очная, дистанционная</t>
  </si>
  <si>
    <t>42, 80, 80</t>
  </si>
  <si>
    <t>2022-10-30T00:00:00, 2023-05-15T00:00:00, 2024-01-08T00:00:00</t>
  </si>
  <si>
    <t>2022-11-02T00:00:00, 2023-05-26T00:00:00, 2024-01-15T00:00:00</t>
  </si>
  <si>
    <t>11217, 0586520, VOS-LLO-071</t>
  </si>
  <si>
    <t>[6 класс, 8 класс]</t>
  </si>
  <si>
    <t>801023400755</t>
  </si>
  <si>
    <t>БИГАЗИНА</t>
  </si>
  <si>
    <t>АЛТЫН</t>
  </si>
  <si>
    <t>ТАНАТКАНОВНА</t>
  </si>
  <si>
    <t>2008-09-04T00:00:00</t>
  </si>
  <si>
    <t>6</t>
  </si>
  <si>
    <t>21</t>
  </si>
  <si>
    <t>20</t>
  </si>
  <si>
    <t>altyntanatkanovna@yandex.kz</t>
  </si>
  <si>
    <t>87006735331</t>
  </si>
  <si>
    <t>Присвоено в 2021 году</t>
  </si>
  <si>
    <t>Казахский язык и литература</t>
  </si>
  <si>
    <t>[24]</t>
  </si>
  <si>
    <t>другие</t>
  </si>
  <si>
    <t>АО НЦПК «Өрлеу» (Региональные филиалы АО  НЦПК«Өрлеу»), Другие организации , Другие организации , АО НЦПК «Өрлеу» (Региональные филиалы АО  НЦПК«Өрлеу»), Другие организации</t>
  </si>
  <si>
    <t>другие, Казахский язык и литература, Казахский язык и литература, Казахский язык и литература, Казахский язык и литература</t>
  </si>
  <si>
    <t>Другие программы, Инклюзивное образование, Информационно-коммуникационные технологии (ИКТ), В рамках обновленного содержания образования/ предмет, Предметные курсы/предмет</t>
  </si>
  <si>
    <t>русский, русский, русский, казахский, русский</t>
  </si>
  <si>
    <t>40, 42, 72, 160, 80</t>
  </si>
  <si>
    <t>2021-09-13T00:00:00, 2021-11-02T00:00:00, 2022-05-08T00:00:00, 2021-04-06T00:00:00, 2024-01-08T00:00:00</t>
  </si>
  <si>
    <t>2021-09-15T00:00:00, 2021-11-03T00:00:00, 2022-05-10T00:00:00, 2021-05-06T00:00:00, 2024-01-15T00:00:00</t>
  </si>
  <si>
    <t>096645, 10253, 7604, 0044212, KAZ-LLO-152</t>
  </si>
  <si>
    <t>[7 класс, 8 класс, 6 класс, 0 класс, 1 класс]</t>
  </si>
  <si>
    <t>920626450612</t>
  </si>
  <si>
    <t>БОРИСОВА</t>
  </si>
  <si>
    <t>МАРИЯ</t>
  </si>
  <si>
    <t>ВИКТОРОВНА</t>
  </si>
  <si>
    <t>Русские</t>
  </si>
  <si>
    <t>2016-09-02T00:00:00</t>
  </si>
  <si>
    <t>174</t>
  </si>
  <si>
    <t>из педагогического ВУЗа</t>
  </si>
  <si>
    <t>mariborisova2@yandex.kz</t>
  </si>
  <si>
    <t>87055757450</t>
  </si>
  <si>
    <t>Подтверждено в 2020 году</t>
  </si>
  <si>
    <t>Художественный труд</t>
  </si>
  <si>
    <t>[19]</t>
  </si>
  <si>
    <t>АО НЦПК «Өрлеу» (Региональные филиалы АО  НЦПК«Өрлеу»), Другие организации , Другие организации , Другие организации</t>
  </si>
  <si>
    <t>другие, Художественный труд , Художественный труд , Художественный труд</t>
  </si>
  <si>
    <t>Другие программы, Информационно-коммуникационные технологии (ИКТ), Предметные курсы/предмет, Инклюзивное образование</t>
  </si>
  <si>
    <t>дистанционная, дистанционная, дистанционная, дистанционная</t>
  </si>
  <si>
    <t>40, 72, 80, 42</t>
  </si>
  <si>
    <t>2021-09-13T00:00:00, 2022-05-22T00:00:00, 2024-01-08T00:00:00, 2023-05-23T00:00:00</t>
  </si>
  <si>
    <t>2021-09-15T00:00:00, 2022-05-24T00:00:00, 2024-01-15T00:00:00, 2023-03-25T00:00:00</t>
  </si>
  <si>
    <t>095378, 12085, HYD-LLO-035, 11001</t>
  </si>
  <si>
    <t>[6 класс, 5 класс, 9 класс, 7 класс, 8 класс]</t>
  </si>
  <si>
    <t>Русский язык и литература</t>
  </si>
  <si>
    <t>АО НЦПК «Өрлеу» (Региональные филиалы АО  НЦПК«Өрлеу»), Другие организации , Другие организации</t>
  </si>
  <si>
    <t>другие, Русский язык и литература, Русский язык и литература</t>
  </si>
  <si>
    <t>дистанционная, дистанционная, дистанционная</t>
  </si>
  <si>
    <t>630127401284</t>
  </si>
  <si>
    <t>ДУСЕНБИНА</t>
  </si>
  <si>
    <t>МАРУАШ</t>
  </si>
  <si>
    <t>ЖАНБОСЫНОВНА</t>
  </si>
  <si>
    <t>278</t>
  </si>
  <si>
    <t>36</t>
  </si>
  <si>
    <t>DmmD1963@yandex.kz</t>
  </si>
  <si>
    <t>87777060408</t>
  </si>
  <si>
    <t>Другие организации , АО НЦПК «Өрлеу» (Региональные филиалы АО  НЦПК«Өрлеу»), Другие организации , Другие организации , Другие организации</t>
  </si>
  <si>
    <t>Русский язык и литература, Русский язык и литература, Русский язык и литература, Русский язык и литература, Русский язык и литература</t>
  </si>
  <si>
    <t>Инклюзивное образование, Информационно-коммуникационные технологии (ИКТ), Инклюзивное образование, Предметные курсы/предмет, Предметные курсы/предмет</t>
  </si>
  <si>
    <t>дистанционная, дистанционная, очная, дистанционная, дистанционная</t>
  </si>
  <si>
    <t>42, 40, 42, 32, 80</t>
  </si>
  <si>
    <t>2021-02-15T00:00:00, 2021-08-21T00:00:00, 2021-02-21T00:00:00, 2023-03-31T00:00:00, 2024-01-08T00:00:00</t>
  </si>
  <si>
    <t>2021-02-26T00:00:00, 2021-08-24T00:00:00, 2021-02-25T00:00:00, 2023-04-02T00:00:00, 2024-01-15T00:00:00</t>
  </si>
  <si>
    <t>серия №9386, 04828, 9386, 23-420916, RLL-LLO-082</t>
  </si>
  <si>
    <t>[6 класс, 9 класс, 5 класс]</t>
  </si>
  <si>
    <t>950410450297</t>
  </si>
  <si>
    <t>ЖИЛКАЙДАРОВА</t>
  </si>
  <si>
    <t>АЙБАНУ</t>
  </si>
  <si>
    <t>АРМАНОВНА</t>
  </si>
  <si>
    <t>2023-09-13T00:00:00</t>
  </si>
  <si>
    <t>225</t>
  </si>
  <si>
    <t>8</t>
  </si>
  <si>
    <t>Lunnaya_banu04.10@yandex.kz</t>
  </si>
  <si>
    <t>87476775495</t>
  </si>
  <si>
    <t>[17]</t>
  </si>
  <si>
    <t>Другие организации , Другие организации</t>
  </si>
  <si>
    <t>Казахский язык и литература, Казахский язык и литература</t>
  </si>
  <si>
    <t>72, 80</t>
  </si>
  <si>
    <t>2023-10-13T00:00:00, 2024-01-08T00:00:00</t>
  </si>
  <si>
    <t>2023-10-15T00:00:00, 2024-01-15T00:00:00</t>
  </si>
  <si>
    <t>230880, KAZ-LLO-149</t>
  </si>
  <si>
    <t>[6 класс, 7 класс, 2 класс]</t>
  </si>
  <si>
    <t>970310351368</t>
  </si>
  <si>
    <t>ИСМАГУЛ</t>
  </si>
  <si>
    <t>ОЛЖАС</t>
  </si>
  <si>
    <t>АЛТАЙУЛЫ</t>
  </si>
  <si>
    <t>мужской</t>
  </si>
  <si>
    <t>2020-09-03T13:37:00</t>
  </si>
  <si>
    <t>Olzh58@yandex.kz</t>
  </si>
  <si>
    <t>87773485858</t>
  </si>
  <si>
    <t>другие, Математика/алгебра/геометрия, другие, Математика/алгебра/геометрия, Математика/алгебра/геометрия</t>
  </si>
  <si>
    <t>Другие программы, Информационно-коммуникационные технологии (ИКТ), Профессиональная компетентность , Информационно-коммуникационные технологии (ИКТ), Инклюзивное образование</t>
  </si>
  <si>
    <t>дистанционная, дистанционная, очная, смешанная, дистанционная</t>
  </si>
  <si>
    <t>40, 72, 50, 160, 72</t>
  </si>
  <si>
    <t>2021-09-13T00:00:00, 2022-05-08T00:00:00, 2021-09-01T00:00:00, 2022-06-21T00:00:00, 2023-10-13T00:00:00</t>
  </si>
  <si>
    <t>2021-09-15T00:00:00, 2022-05-11T00:00:00, 2022-05-25T00:00:00, 2022-07-15T00:00:00, 2023-10-15T00:00:00</t>
  </si>
  <si>
    <t>101057, 8261, 01, 305bc2438, 230884</t>
  </si>
  <si>
    <t>[5 класс, 7 класс, 8 класс]</t>
  </si>
  <si>
    <t>870709451114</t>
  </si>
  <si>
    <t>ИСМУРЗИНА</t>
  </si>
  <si>
    <t>АСЕЛЬ</t>
  </si>
  <si>
    <t>САРСЕНБАЕВНА</t>
  </si>
  <si>
    <t>2013-09-01T00:00:00</t>
  </si>
  <si>
    <t>203</t>
  </si>
  <si>
    <t>13</t>
  </si>
  <si>
    <t>asel_is87@yandex.kz</t>
  </si>
  <si>
    <t>87073284462</t>
  </si>
  <si>
    <t>педагог-модератор</t>
  </si>
  <si>
    <t>География</t>
  </si>
  <si>
    <t>[12]</t>
  </si>
  <si>
    <t>другие, География, География</t>
  </si>
  <si>
    <t>Другие программы, Инклюзивное образование, Профессиональная компетентность</t>
  </si>
  <si>
    <t>2021-09-13T00:00:00, 2021-11-02T00:00:00, 2022-08-15T00:00:00</t>
  </si>
  <si>
    <t>2021-09-15T00:00:00, 2021-11-03T00:00:00, 2022-08-26T00:00:00</t>
  </si>
  <si>
    <t>100253, 10266, 0508523</t>
  </si>
  <si>
    <t>[7 класс, 9 класс, 8 класс]</t>
  </si>
  <si>
    <t>000124650268</t>
  </si>
  <si>
    <t>ІЗБАСХАНҚЫЗЫ</t>
  </si>
  <si>
    <t>МЕРЕЙ</t>
  </si>
  <si>
    <t>2023-09-07T00:00:00</t>
  </si>
  <si>
    <t>217</t>
  </si>
  <si>
    <t>merei@yandex.kz</t>
  </si>
  <si>
    <t>87076317314</t>
  </si>
  <si>
    <t>Подтверждено в 2022 году</t>
  </si>
  <si>
    <t>Другие организации</t>
  </si>
  <si>
    <t>Инклюзивное образование</t>
  </si>
  <si>
    <t>дистанционная</t>
  </si>
  <si>
    <t>русский</t>
  </si>
  <si>
    <t>2023-10-13T00:00:00</t>
  </si>
  <si>
    <t>2023-10-15T00:00:00</t>
  </si>
  <si>
    <t>[5 класс, 8 класс, 6 класс, 1 класс, 7 класс]</t>
  </si>
  <si>
    <t>5</t>
  </si>
  <si>
    <t>Подтверждено в 2019 году</t>
  </si>
  <si>
    <t>800621400278</t>
  </si>
  <si>
    <t>КУТУМБЕКОВА</t>
  </si>
  <si>
    <t>САУЛЕ</t>
  </si>
  <si>
    <t>ИСЛЯМГАЛИЕВНА</t>
  </si>
  <si>
    <t>2018-09-25T00:00:00</t>
  </si>
  <si>
    <t>218</t>
  </si>
  <si>
    <t>возвратился на педагогическую работу из числа бывших учителей</t>
  </si>
  <si>
    <t>seitgan2706@yandex.kz</t>
  </si>
  <si>
    <t>87472881480</t>
  </si>
  <si>
    <t>Информатика</t>
  </si>
  <si>
    <t>лаборант</t>
  </si>
  <si>
    <t>другие, Информатика , Информатика , Информатика</t>
  </si>
  <si>
    <t>Другие программы, Инклюзивное образование, Инклюзивное образование, Предметные курсы/предмет</t>
  </si>
  <si>
    <t>40, 14, 42, 80</t>
  </si>
  <si>
    <t>2021-09-13T00:00:00, 2022-02-10T00:00:00, 2023-03-20T00:00:00, 2024-01-08T00:00:00</t>
  </si>
  <si>
    <t>2021-09-15T00:00:00, 2022-02-11T00:00:00, 2023-03-25T00:00:00, 2024-01-15T00:00:00</t>
  </si>
  <si>
    <t>092489, 8790, 11030, MIF-LLO-121</t>
  </si>
  <si>
    <t>[5 класс, 9 класс, 6 класс, 8 класс, 3 класс, 4 класс]</t>
  </si>
  <si>
    <t>930917450646</t>
  </si>
  <si>
    <t>КУШУБАЕВА</t>
  </si>
  <si>
    <t>ЕРМЕКОВНА</t>
  </si>
  <si>
    <t>2023-09-25T00:00:00</t>
  </si>
  <si>
    <t>240</t>
  </si>
  <si>
    <t>внешнее совмещение</t>
  </si>
  <si>
    <t>osh14kost@yandex.kz</t>
  </si>
  <si>
    <t>87758271574</t>
  </si>
  <si>
    <t>[3]</t>
  </si>
  <si>
    <t>[5 класс]</t>
  </si>
  <si>
    <t>не владеет английским языком</t>
  </si>
  <si>
    <t>680205450611</t>
  </si>
  <si>
    <t>КЫЧАКОВА</t>
  </si>
  <si>
    <t>СВЕТЛАНА</t>
  </si>
  <si>
    <t>АНАТОЛЬЕВНА</t>
  </si>
  <si>
    <t>Украинцы</t>
  </si>
  <si>
    <t>2018-08-25T00:00:00</t>
  </si>
  <si>
    <t>197</t>
  </si>
  <si>
    <t>другой области Республики</t>
  </si>
  <si>
    <t>19</t>
  </si>
  <si>
    <t>24</t>
  </si>
  <si>
    <t>s.kychakova@yandex.kz</t>
  </si>
  <si>
    <t>87023498515</t>
  </si>
  <si>
    <t>2021-09-13T00:00:00, 2022-10-30T00:00:00, 2024-01-08T00:00:00</t>
  </si>
  <si>
    <t>2021-09-15T00:00:00, 2022-11-02T00:00:00, 2024-01-15T00:00:00</t>
  </si>
  <si>
    <t>103616, 11292, RLL-LLO-081</t>
  </si>
  <si>
    <t>[5 класс, 9 класс, 8 класс]</t>
  </si>
  <si>
    <t>920828450284</t>
  </si>
  <si>
    <t>МАСТРЮКОВА</t>
  </si>
  <si>
    <t>НАТАЛЬЯ</t>
  </si>
  <si>
    <t>ВЛАДИМИРОВНА</t>
  </si>
  <si>
    <t>2023-01-20T00:00:00</t>
  </si>
  <si>
    <t>26</t>
  </si>
  <si>
    <t>mastrykova@yandex.kz</t>
  </si>
  <si>
    <t>87471854106</t>
  </si>
  <si>
    <t>Английский язык, Английский язык</t>
  </si>
  <si>
    <t>2023-03-20T00:00:00, 2023-07-10T00:00:00</t>
  </si>
  <si>
    <t>2023-03-25T00:00:00, 2023-07-21T00:00:00</t>
  </si>
  <si>
    <t>11034, 0693292</t>
  </si>
  <si>
    <t>[5 класс, 8 класс, 7 класс, 6 класс]</t>
  </si>
  <si>
    <t>950119350625</t>
  </si>
  <si>
    <t>МЕЛЬНИЧЕНКО</t>
  </si>
  <si>
    <t>ВАЛЕРИЙ</t>
  </si>
  <si>
    <t>ЮРЬЕВИЧ</t>
  </si>
  <si>
    <t>2019-02-20T00:00:00</t>
  </si>
  <si>
    <t>35</t>
  </si>
  <si>
    <t>melnichenko1901@yandex.kz</t>
  </si>
  <si>
    <t>87773757510</t>
  </si>
  <si>
    <t>Физическая культура</t>
  </si>
  <si>
    <t>[18]</t>
  </si>
  <si>
    <t>другие, Физическая культура, Физическая культура, Физическая культура</t>
  </si>
  <si>
    <t>Другие программы, Инклюзивное образование, Информационно-коммуникационные технологии (ИКТ), Предметные курсы/предмет</t>
  </si>
  <si>
    <t>40, 42, 72, 80</t>
  </si>
  <si>
    <t>2021-09-13T00:00:00, 2022-10-30T00:00:00, 2022-05-15T00:00:00, 2023-09-30T00:00:00</t>
  </si>
  <si>
    <t>2021-09-15T00:00:00, 2022-11-02T00:00:00, 2022-05-18T00:00:00, 2023-10-13T00:00:00</t>
  </si>
  <si>
    <t>101074, 11301, сертификат, 00014370</t>
  </si>
  <si>
    <t>791115401065</t>
  </si>
  <si>
    <t>ПИСЧАНСКАЯ</t>
  </si>
  <si>
    <t>ЕЛЕНА</t>
  </si>
  <si>
    <t>НИКОЛАЕВНА</t>
  </si>
  <si>
    <t>2014-08-28T00:00:00</t>
  </si>
  <si>
    <t>208</t>
  </si>
  <si>
    <t>pischanskaya1511@yandex.kz</t>
  </si>
  <si>
    <t>87058004052</t>
  </si>
  <si>
    <t>[21]</t>
  </si>
  <si>
    <t>другие, Физическая культура, Физическая культура</t>
  </si>
  <si>
    <t>2021-09-13T00:00:00, 2021-11-02T00:00:00, 2023-09-11T00:00:00</t>
  </si>
  <si>
    <t>2021-09-15T00:00:00, 2021-11-03T00:00:00, 2023-09-22T00:00:00</t>
  </si>
  <si>
    <t>100676, 10279, 00013253</t>
  </si>
  <si>
    <t>[7 класс, 6 класс, 5 класс]</t>
  </si>
  <si>
    <t>821014450558</t>
  </si>
  <si>
    <t>ПОНОМАРЕВА</t>
  </si>
  <si>
    <t>ТАТЬЯНА</t>
  </si>
  <si>
    <t>АЛЕКСАНДРОВНА</t>
  </si>
  <si>
    <t>2003-10-02T00:00:00</t>
  </si>
  <si>
    <t>118</t>
  </si>
  <si>
    <t>ponomareva1982@yandex.kz</t>
  </si>
  <si>
    <t>87773637048</t>
  </si>
  <si>
    <t>Технология</t>
  </si>
  <si>
    <t>АО НЦПК «Өрлеу» (Региональные филиалы АО  НЦПК«Өрлеу»), Другие организации , АО НЦПК «Өрлеу» (Региональные филиалы АО  НЦПК«Өрлеу»), АО НЦПК «Өрлеу» (Региональные филиалы АО  НЦПК«Өрлеу»)</t>
  </si>
  <si>
    <t>Другие программы, Инклюзивное образование, Предметные курсы/предмет, Педагогическая компетентность: развитие и совершенствование</t>
  </si>
  <si>
    <t>дистанционная, дистанционная, очная, очная</t>
  </si>
  <si>
    <t>40, 42, 80, 80</t>
  </si>
  <si>
    <t>2021-09-13T00:00:00, 2021-11-02T00:00:00, 2023-09-18T00:00:00, 2023-10-16T00:00:00</t>
  </si>
  <si>
    <t>2021-09-15T00:00:00, 2021-11-03T00:00:00, 2023-09-29T00:00:00, 2023-10-27T00:00:00</t>
  </si>
  <si>
    <t>093679, 10280, 0723111, 0810365</t>
  </si>
  <si>
    <t>[6 класс, 8 класс, 9 класс, 5 класс, 7 класс]</t>
  </si>
  <si>
    <t>Подтверждено в 2023 году</t>
  </si>
  <si>
    <t>880513350186</t>
  </si>
  <si>
    <t>ТЕМЕРХАНОВ</t>
  </si>
  <si>
    <t>НУРЖАН</t>
  </si>
  <si>
    <t>ТАЛГАТОВИЧ</t>
  </si>
  <si>
    <t>2023-11-15T00:00:00</t>
  </si>
  <si>
    <t>22</t>
  </si>
  <si>
    <t>12</t>
  </si>
  <si>
    <t>nurj_temerhanov@yandex.kz</t>
  </si>
  <si>
    <t>87014060044</t>
  </si>
  <si>
    <t>История, История</t>
  </si>
  <si>
    <t>Предметные курсы/предмет, Инклюзивное образование</t>
  </si>
  <si>
    <t>очная, дистанционная</t>
  </si>
  <si>
    <t>80, 72</t>
  </si>
  <si>
    <t>2022-09-12T00:00:00, 2024-01-04T00:00:00</t>
  </si>
  <si>
    <t>2022-09-23T00:00:00, 2024-01-06T00:00:00</t>
  </si>
  <si>
    <t>0509092, 231692</t>
  </si>
  <si>
    <t>[8 класс, 6 класс, 5 класс]</t>
  </si>
  <si>
    <t>830614450806</t>
  </si>
  <si>
    <t>ТУРСУМБАЕВА</t>
  </si>
  <si>
    <t>ГАУХАР</t>
  </si>
  <si>
    <t>СЕРИКЖАНОВНА</t>
  </si>
  <si>
    <t>2007-10-01T00:00:00</t>
  </si>
  <si>
    <t>182</t>
  </si>
  <si>
    <t>gaukhar19831406@yandex.kz</t>
  </si>
  <si>
    <t>87057052484</t>
  </si>
  <si>
    <t>другие, Казахский язык и литература, Казахский язык и литература</t>
  </si>
  <si>
    <t>2021-09-13T00:00:00, 2023-03-20T00:00:00, 2024-01-08T00:00:00</t>
  </si>
  <si>
    <t>2021-09-15T00:00:00, 2023-03-25T00:00:00, 2024-01-15T00:00:00</t>
  </si>
  <si>
    <t>092922, 11060, KAZ-LLO-148</t>
  </si>
  <si>
    <t>[8 класс, 5 класс]</t>
  </si>
  <si>
    <t>ЕЛЕУСИЗОВА</t>
  </si>
  <si>
    <t>НАСИБУЛОВНА</t>
  </si>
  <si>
    <t>2021-02-15T00:00:00</t>
  </si>
  <si>
    <t>2021-02-25T00:00:00</t>
  </si>
  <si>
    <t>[4 класс, 6 класс]</t>
  </si>
  <si>
    <t>АСКАРОВА</t>
  </si>
  <si>
    <t>ОРЫНБАСАР</t>
  </si>
  <si>
    <t>НУРЛАНОВНА</t>
  </si>
  <si>
    <t>из педагогического колледжа</t>
  </si>
  <si>
    <t>Присвоено в 2023 году</t>
  </si>
  <si>
    <t>АО НЦПК «Өрлеу» (Региональные филиалы АО  НЦПК«Өрлеу»), Центр педагогического мастерства АОО «НИШ», АО НЦПК «Өрлеу» (Региональные филиалы АО  НЦПК«Өрлеу»)</t>
  </si>
  <si>
    <t>другие, Английский язык, другие</t>
  </si>
  <si>
    <t>Другие программы, Предметные курсы/предмет, Детское движение для старших вожатых</t>
  </si>
  <si>
    <t>дистанционная, очная, очная</t>
  </si>
  <si>
    <t>40, 120, 80</t>
  </si>
  <si>
    <t>2021-09-13T00:00:00, 2023-06-19T00:00:00, 2023-10-02T00:00:00</t>
  </si>
  <si>
    <t>2021-09-15T00:00:00, 2023-07-05T00:00:00, 2023-10-13T00:00:00</t>
  </si>
  <si>
    <t>03019, 01111, 0809636</t>
  </si>
  <si>
    <t>[4 класс, 3 класс, 5 класс, 6 класс]</t>
  </si>
  <si>
    <t>БАЕКЕНОВА</t>
  </si>
  <si>
    <t>НУРБУЛАТОВНА</t>
  </si>
  <si>
    <t>2023-03-20T00:00:00, 2023-10-16T00:00:00</t>
  </si>
  <si>
    <t>2023-03-25T00:00:00, 2023-10-27T00:00:00</t>
  </si>
  <si>
    <t>10991, 0810052</t>
  </si>
  <si>
    <t>[1 класс, 2 класс, 4 класс, 9 класс]</t>
  </si>
  <si>
    <t>КАДЫРБЕКОВА</t>
  </si>
  <si>
    <t>ЖАДРА</t>
  </si>
  <si>
    <t>ЖАРАСПАЕВНА</t>
  </si>
  <si>
    <t>старший вожатый</t>
  </si>
  <si>
    <t>Музыка , Музыка</t>
  </si>
  <si>
    <t>2022-10-30T00:00:00, 2024-01-08T00:00:00</t>
  </si>
  <si>
    <t>2022-11-02T00:00:00, 2024-01-15T00:00:00</t>
  </si>
  <si>
    <t>11271, RMB-LLO-062</t>
  </si>
  <si>
    <t>ЖУСУПОВА</t>
  </si>
  <si>
    <t>инвалидность не установлена</t>
  </si>
  <si>
    <t>снят с учета</t>
  </si>
  <si>
    <t>без срока переосвидетельствования</t>
  </si>
  <si>
    <t>Казахский язык и литература, другие, Казахский язык и литература</t>
  </si>
  <si>
    <t>В рамках обновления содержания среднего образования, Психологическое сопровождение, Предметные курсы/предмет</t>
  </si>
  <si>
    <t>казахский, русский, русский</t>
  </si>
  <si>
    <t>80, 72, 80</t>
  </si>
  <si>
    <t>2021-06-14T00:00:00, 2023-08-14T00:00:00, 2024-01-08T00:00:00</t>
  </si>
  <si>
    <t>2021-06-25T00:00:00, 2023-08-25T00:00:00, 2024-01-15T00:00:00</t>
  </si>
  <si>
    <t>0421940, И230412, KAZ-LLO-151</t>
  </si>
  <si>
    <t>[3 класс, 6 класс, 9 класс, 5 класс]</t>
  </si>
  <si>
    <t>ДОСМАИЛОВА</t>
  </si>
  <si>
    <t>ИЛЬГИЗА</t>
  </si>
  <si>
    <t>ЖУМАНАЗАРОВНА</t>
  </si>
  <si>
    <t>Узбеки</t>
  </si>
  <si>
    <t>заместитель директора по воспитательной работе</t>
  </si>
  <si>
    <t>Другие программы, Инклюзивное образование, Информационно-коммуникационные технологии (ИКТ)</t>
  </si>
  <si>
    <t>40, 42, 72</t>
  </si>
  <si>
    <t>2021-09-13T00:00:00, 2022-10-30T00:00:00, 2022-05-10T00:00:00</t>
  </si>
  <si>
    <t>2021-09-15T00:00:00, 2022-11-02T00:00:00, 2022-05-12T00:00:00</t>
  </si>
  <si>
    <t>099230, 11242, 9130</t>
  </si>
  <si>
    <t>[7 класс, 5 класс]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</si>
</sst>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31"/>
  <sheetViews>
    <sheetView tabSelected="1" workbookViewId="0">
      <selection activeCell="B31" sqref="B31"/>
    </sheetView>
  </sheetViews>
  <sheetFormatPr defaultRowHeight="15"/>
  <cols>
    <col min="4" max="4" width="21.7109375" customWidth="1"/>
  </cols>
  <sheetData>
    <row r="1" spans="1:9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</row>
    <row r="2" spans="1:98">
      <c r="A2">
        <v>2535761</v>
      </c>
      <c r="B2">
        <v>311948</v>
      </c>
      <c r="C2" t="s">
        <v>98</v>
      </c>
      <c r="D2" t="s">
        <v>99</v>
      </c>
      <c r="E2" t="s">
        <v>100</v>
      </c>
      <c r="F2" t="s">
        <v>101</v>
      </c>
      <c r="G2" s="1">
        <v>33570</v>
      </c>
      <c r="I2" t="s">
        <v>102</v>
      </c>
      <c r="J2" t="s">
        <v>103</v>
      </c>
      <c r="K2" t="s">
        <v>104</v>
      </c>
      <c r="P2" t="s">
        <v>105</v>
      </c>
      <c r="Q2" t="s">
        <v>106</v>
      </c>
      <c r="W2" t="s">
        <v>107</v>
      </c>
      <c r="X2" t="s">
        <v>108</v>
      </c>
      <c r="Z2" t="s">
        <v>109</v>
      </c>
      <c r="AA2" t="s">
        <v>110</v>
      </c>
      <c r="AE2" t="s">
        <v>111</v>
      </c>
      <c r="AF2" t="s">
        <v>112</v>
      </c>
      <c r="AG2">
        <v>1.4</v>
      </c>
      <c r="AH2" t="s">
        <v>113</v>
      </c>
      <c r="AI2" t="s">
        <v>114</v>
      </c>
      <c r="AJ2" t="s">
        <v>115</v>
      </c>
      <c r="AN2" t="s">
        <v>116</v>
      </c>
      <c r="AO2" t="s">
        <v>117</v>
      </c>
      <c r="AP2" t="s">
        <v>118</v>
      </c>
      <c r="AQ2" t="s">
        <v>119</v>
      </c>
      <c r="AR2" t="s">
        <v>119</v>
      </c>
      <c r="AS2" t="s">
        <v>119</v>
      </c>
      <c r="AT2" t="s">
        <v>120</v>
      </c>
      <c r="AU2" t="s">
        <v>121</v>
      </c>
      <c r="AV2" t="s">
        <v>122</v>
      </c>
      <c r="AW2" t="s">
        <v>123</v>
      </c>
      <c r="AZ2" t="s">
        <v>124</v>
      </c>
      <c r="BD2" t="s">
        <v>125</v>
      </c>
      <c r="BE2" t="s">
        <v>126</v>
      </c>
      <c r="BF2">
        <v>1.4</v>
      </c>
      <c r="BG2" t="s">
        <v>127</v>
      </c>
      <c r="BH2" t="s">
        <v>117</v>
      </c>
      <c r="BI2">
        <v>0</v>
      </c>
      <c r="BN2" t="s">
        <v>128</v>
      </c>
      <c r="BR2" t="s">
        <v>129</v>
      </c>
      <c r="BU2" t="s">
        <v>130</v>
      </c>
      <c r="BV2" t="s">
        <v>131</v>
      </c>
      <c r="BW2" t="s">
        <v>132</v>
      </c>
      <c r="BX2" t="s">
        <v>133</v>
      </c>
      <c r="BY2" t="s">
        <v>134</v>
      </c>
      <c r="BZ2" t="s">
        <v>135</v>
      </c>
      <c r="CA2" t="s">
        <v>136</v>
      </c>
      <c r="CB2" t="s">
        <v>137</v>
      </c>
      <c r="CC2" t="s">
        <v>138</v>
      </c>
      <c r="CD2" t="s">
        <v>139</v>
      </c>
      <c r="CE2" t="s">
        <v>140</v>
      </c>
      <c r="CF2" t="s">
        <v>141</v>
      </c>
      <c r="CI2" t="s">
        <v>142</v>
      </c>
      <c r="CL2" t="s">
        <v>129</v>
      </c>
      <c r="CN2" t="s">
        <v>143</v>
      </c>
      <c r="CO2" t="s">
        <v>144</v>
      </c>
    </row>
    <row r="3" spans="1:98">
      <c r="A3">
        <v>1551223</v>
      </c>
      <c r="B3">
        <v>1192999</v>
      </c>
      <c r="C3" t="s">
        <v>145</v>
      </c>
      <c r="D3" t="s">
        <v>146</v>
      </c>
      <c r="E3" t="s">
        <v>147</v>
      </c>
      <c r="F3" t="s">
        <v>148</v>
      </c>
      <c r="G3" s="1">
        <v>30900</v>
      </c>
      <c r="I3" t="s">
        <v>102</v>
      </c>
      <c r="J3" t="s">
        <v>103</v>
      </c>
      <c r="K3" t="s">
        <v>104</v>
      </c>
      <c r="P3" t="s">
        <v>105</v>
      </c>
      <c r="Q3" t="s">
        <v>106</v>
      </c>
      <c r="W3" t="s">
        <v>149</v>
      </c>
      <c r="X3" t="s">
        <v>150</v>
      </c>
      <c r="Z3" t="s">
        <v>151</v>
      </c>
      <c r="AA3" t="s">
        <v>110</v>
      </c>
      <c r="AE3" t="s">
        <v>111</v>
      </c>
      <c r="AF3" t="s">
        <v>152</v>
      </c>
      <c r="AG3">
        <v>1.5</v>
      </c>
      <c r="AH3" t="s">
        <v>113</v>
      </c>
      <c r="AI3" t="s">
        <v>114</v>
      </c>
      <c r="AJ3" t="s">
        <v>115</v>
      </c>
      <c r="AN3" t="s">
        <v>116</v>
      </c>
      <c r="AO3" t="s">
        <v>117</v>
      </c>
      <c r="AP3" t="s">
        <v>153</v>
      </c>
      <c r="AQ3" t="s">
        <v>154</v>
      </c>
      <c r="AR3" t="s">
        <v>154</v>
      </c>
      <c r="AS3" t="s">
        <v>154</v>
      </c>
      <c r="AT3" t="s">
        <v>155</v>
      </c>
      <c r="AU3" t="s">
        <v>156</v>
      </c>
      <c r="AV3" t="s">
        <v>157</v>
      </c>
      <c r="AW3" t="s">
        <v>158</v>
      </c>
      <c r="AX3" t="s">
        <v>159</v>
      </c>
      <c r="AY3" t="s">
        <v>160</v>
      </c>
      <c r="AZ3" t="s">
        <v>124</v>
      </c>
      <c r="BD3" t="s">
        <v>161</v>
      </c>
      <c r="BE3" t="s">
        <v>126</v>
      </c>
      <c r="BF3">
        <v>0.5</v>
      </c>
      <c r="BG3" t="s">
        <v>162</v>
      </c>
      <c r="BH3" t="s">
        <v>117</v>
      </c>
      <c r="BI3">
        <v>0</v>
      </c>
      <c r="BN3" t="s">
        <v>128</v>
      </c>
      <c r="BR3" t="s">
        <v>129</v>
      </c>
      <c r="BU3" t="s">
        <v>163</v>
      </c>
      <c r="CD3" t="s">
        <v>139</v>
      </c>
      <c r="CE3" t="s">
        <v>164</v>
      </c>
      <c r="CF3" t="s">
        <v>141</v>
      </c>
      <c r="CI3" t="s">
        <v>142</v>
      </c>
      <c r="CL3" t="s">
        <v>106</v>
      </c>
      <c r="CN3" t="s">
        <v>165</v>
      </c>
      <c r="CO3" t="s">
        <v>144</v>
      </c>
    </row>
    <row r="4" spans="1:98">
      <c r="A4">
        <v>1961317</v>
      </c>
      <c r="B4">
        <v>301952</v>
      </c>
      <c r="C4" t="s">
        <v>166</v>
      </c>
      <c r="D4" t="s">
        <v>167</v>
      </c>
      <c r="E4" t="s">
        <v>168</v>
      </c>
      <c r="F4" t="s">
        <v>169</v>
      </c>
      <c r="G4" s="1">
        <v>34685</v>
      </c>
      <c r="I4" t="s">
        <v>102</v>
      </c>
      <c r="J4" t="s">
        <v>103</v>
      </c>
      <c r="K4" t="s">
        <v>104</v>
      </c>
      <c r="P4" t="s">
        <v>105</v>
      </c>
      <c r="Q4" t="s">
        <v>106</v>
      </c>
      <c r="W4" t="s">
        <v>170</v>
      </c>
      <c r="X4" t="s">
        <v>171</v>
      </c>
      <c r="Z4" t="s">
        <v>172</v>
      </c>
      <c r="AA4" t="s">
        <v>173</v>
      </c>
      <c r="AE4" t="s">
        <v>111</v>
      </c>
      <c r="AF4" t="s">
        <v>112</v>
      </c>
      <c r="AG4">
        <v>1.2</v>
      </c>
      <c r="AH4" t="s">
        <v>113</v>
      </c>
      <c r="AI4" t="s">
        <v>114</v>
      </c>
      <c r="AJ4" t="s">
        <v>115</v>
      </c>
      <c r="AN4" t="s">
        <v>116</v>
      </c>
      <c r="AO4" t="s">
        <v>117</v>
      </c>
      <c r="AP4" t="s">
        <v>174</v>
      </c>
      <c r="AQ4" t="s">
        <v>155</v>
      </c>
      <c r="AR4" t="s">
        <v>155</v>
      </c>
      <c r="AS4" t="s">
        <v>155</v>
      </c>
      <c r="AT4" t="s">
        <v>175</v>
      </c>
      <c r="AU4" t="s">
        <v>176</v>
      </c>
      <c r="AV4" t="s">
        <v>177</v>
      </c>
      <c r="AW4" t="s">
        <v>158</v>
      </c>
      <c r="AX4" t="s">
        <v>178</v>
      </c>
      <c r="AZ4" t="s">
        <v>124</v>
      </c>
      <c r="BD4" t="s">
        <v>179</v>
      </c>
      <c r="BE4" t="s">
        <v>126</v>
      </c>
      <c r="BF4">
        <v>1.2</v>
      </c>
      <c r="BG4" t="s">
        <v>180</v>
      </c>
      <c r="BH4" t="s">
        <v>181</v>
      </c>
      <c r="BI4">
        <v>0.1</v>
      </c>
      <c r="BJ4" t="s">
        <v>123</v>
      </c>
      <c r="BN4" t="s">
        <v>128</v>
      </c>
      <c r="BR4" t="s">
        <v>129</v>
      </c>
      <c r="BU4" t="s">
        <v>182</v>
      </c>
      <c r="BV4" t="s">
        <v>183</v>
      </c>
      <c r="BW4" t="s">
        <v>184</v>
      </c>
      <c r="BX4" t="s">
        <v>185</v>
      </c>
      <c r="BY4" t="s">
        <v>186</v>
      </c>
      <c r="BZ4" t="s">
        <v>187</v>
      </c>
      <c r="CA4" t="s">
        <v>188</v>
      </c>
      <c r="CB4" t="s">
        <v>189</v>
      </c>
      <c r="CC4" t="s">
        <v>190</v>
      </c>
      <c r="CD4" t="s">
        <v>139</v>
      </c>
      <c r="CE4" t="s">
        <v>191</v>
      </c>
      <c r="CF4" t="s">
        <v>141</v>
      </c>
      <c r="CI4" t="s">
        <v>142</v>
      </c>
      <c r="CL4" t="s">
        <v>129</v>
      </c>
      <c r="CN4" t="s">
        <v>192</v>
      </c>
      <c r="CO4" t="s">
        <v>144</v>
      </c>
    </row>
    <row r="5" spans="1:98">
      <c r="A5">
        <v>2222095</v>
      </c>
      <c r="B5">
        <v>324795</v>
      </c>
      <c r="C5" t="s">
        <v>193</v>
      </c>
      <c r="D5" t="s">
        <v>194</v>
      </c>
      <c r="E5" t="s">
        <v>195</v>
      </c>
      <c r="F5" t="s">
        <v>196</v>
      </c>
      <c r="G5" s="1">
        <v>22297</v>
      </c>
      <c r="I5" t="s">
        <v>102</v>
      </c>
      <c r="J5" t="s">
        <v>103</v>
      </c>
      <c r="K5" t="s">
        <v>104</v>
      </c>
      <c r="P5" t="s">
        <v>105</v>
      </c>
      <c r="Q5" t="s">
        <v>106</v>
      </c>
      <c r="W5" t="s">
        <v>197</v>
      </c>
      <c r="X5" t="s">
        <v>198</v>
      </c>
      <c r="Z5" t="s">
        <v>151</v>
      </c>
      <c r="AA5" t="s">
        <v>173</v>
      </c>
      <c r="AE5" t="s">
        <v>111</v>
      </c>
      <c r="AF5" t="s">
        <v>112</v>
      </c>
      <c r="AG5">
        <v>1.4</v>
      </c>
      <c r="AH5" t="s">
        <v>113</v>
      </c>
      <c r="AI5" t="s">
        <v>199</v>
      </c>
      <c r="AJ5" t="s">
        <v>200</v>
      </c>
      <c r="AN5" t="s">
        <v>116</v>
      </c>
      <c r="AO5" t="s">
        <v>117</v>
      </c>
      <c r="AP5" t="s">
        <v>201</v>
      </c>
      <c r="AQ5" t="s">
        <v>202</v>
      </c>
      <c r="AR5" t="s">
        <v>202</v>
      </c>
      <c r="AS5" t="s">
        <v>202</v>
      </c>
      <c r="AT5" t="s">
        <v>203</v>
      </c>
      <c r="AU5" t="s">
        <v>204</v>
      </c>
      <c r="AV5" t="s">
        <v>205</v>
      </c>
      <c r="AW5" t="s">
        <v>123</v>
      </c>
      <c r="AZ5" t="s">
        <v>124</v>
      </c>
      <c r="BD5" t="s">
        <v>161</v>
      </c>
      <c r="BE5" t="s">
        <v>126</v>
      </c>
      <c r="BF5">
        <v>1.4</v>
      </c>
      <c r="BG5" t="s">
        <v>127</v>
      </c>
      <c r="BH5" t="s">
        <v>117</v>
      </c>
      <c r="BI5">
        <v>0</v>
      </c>
      <c r="BN5" t="s">
        <v>128</v>
      </c>
      <c r="BR5" t="s">
        <v>129</v>
      </c>
      <c r="BU5" t="s">
        <v>206</v>
      </c>
      <c r="BV5" t="s">
        <v>207</v>
      </c>
      <c r="BW5" t="s">
        <v>208</v>
      </c>
      <c r="BX5" t="s">
        <v>209</v>
      </c>
      <c r="BY5" t="s">
        <v>210</v>
      </c>
      <c r="BZ5" t="s">
        <v>211</v>
      </c>
      <c r="CA5" t="s">
        <v>212</v>
      </c>
      <c r="CB5" t="s">
        <v>213</v>
      </c>
      <c r="CC5" t="s">
        <v>214</v>
      </c>
      <c r="CD5" t="s">
        <v>139</v>
      </c>
      <c r="CE5" t="s">
        <v>215</v>
      </c>
      <c r="CF5" t="s">
        <v>141</v>
      </c>
      <c r="CI5" t="s">
        <v>142</v>
      </c>
      <c r="CL5" t="s">
        <v>129</v>
      </c>
      <c r="CN5" t="s">
        <v>165</v>
      </c>
      <c r="CO5" t="s">
        <v>144</v>
      </c>
    </row>
    <row r="6" spans="1:98">
      <c r="A6">
        <v>1941760</v>
      </c>
      <c r="B6">
        <v>1415034</v>
      </c>
      <c r="C6" t="str">
        <f>"000425650889"</f>
        <v>000425650889</v>
      </c>
      <c r="D6" t="s">
        <v>561</v>
      </c>
      <c r="E6" t="s">
        <v>562</v>
      </c>
      <c r="F6" t="s">
        <v>563</v>
      </c>
      <c r="G6" s="1">
        <v>36641</v>
      </c>
      <c r="I6" t="s">
        <v>102</v>
      </c>
      <c r="J6" t="s">
        <v>103</v>
      </c>
      <c r="K6" t="s">
        <v>104</v>
      </c>
      <c r="P6" t="s">
        <v>105</v>
      </c>
      <c r="Q6" t="s">
        <v>106</v>
      </c>
      <c r="W6" t="str">
        <f>"2020-06-30T00:00:00"</f>
        <v>2020-06-30T00:00:00</v>
      </c>
      <c r="X6" t="str">
        <f>"03"</f>
        <v>03</v>
      </c>
      <c r="Z6" t="s">
        <v>564</v>
      </c>
      <c r="AA6" t="s">
        <v>173</v>
      </c>
      <c r="AE6" t="s">
        <v>111</v>
      </c>
      <c r="AF6" t="s">
        <v>112</v>
      </c>
      <c r="AG6">
        <v>1.5</v>
      </c>
      <c r="AH6" t="s">
        <v>113</v>
      </c>
      <c r="AI6" t="s">
        <v>199</v>
      </c>
      <c r="AJ6" t="s">
        <v>200</v>
      </c>
      <c r="AN6" t="s">
        <v>116</v>
      </c>
      <c r="AO6" t="s">
        <v>117</v>
      </c>
      <c r="AP6" t="str">
        <f>"0"</f>
        <v>0</v>
      </c>
      <c r="AQ6" t="str">
        <f>"3"</f>
        <v>3</v>
      </c>
      <c r="AR6" t="str">
        <f>"3"</f>
        <v>3</v>
      </c>
      <c r="AS6" t="str">
        <f>"3"</f>
        <v>3</v>
      </c>
      <c r="AT6" t="str">
        <f>"3"</f>
        <v>3</v>
      </c>
      <c r="AU6" t="str">
        <f>"orynbasara.n@yandex.kz"</f>
        <v>orynbasara.n@yandex.kz</v>
      </c>
      <c r="AV6" t="str">
        <f>"87788202605"</f>
        <v>87788202605</v>
      </c>
      <c r="AW6" t="s">
        <v>123</v>
      </c>
      <c r="AX6" t="s">
        <v>565</v>
      </c>
      <c r="AZ6" t="s">
        <v>124</v>
      </c>
      <c r="BD6" t="s">
        <v>125</v>
      </c>
      <c r="BE6" t="s">
        <v>126</v>
      </c>
      <c r="BF6">
        <v>1.5</v>
      </c>
      <c r="BG6" t="str">
        <f>"[24]"</f>
        <v>[24]</v>
      </c>
      <c r="BH6" t="s">
        <v>117</v>
      </c>
      <c r="BI6">
        <v>0</v>
      </c>
      <c r="BN6" t="s">
        <v>128</v>
      </c>
      <c r="BR6" t="s">
        <v>129</v>
      </c>
      <c r="BU6" t="s">
        <v>566</v>
      </c>
      <c r="BV6" t="s">
        <v>567</v>
      </c>
      <c r="BW6" t="s">
        <v>568</v>
      </c>
      <c r="BX6" t="s">
        <v>569</v>
      </c>
      <c r="BY6" t="s">
        <v>210</v>
      </c>
      <c r="BZ6" t="s">
        <v>570</v>
      </c>
      <c r="CA6" t="s">
        <v>571</v>
      </c>
      <c r="CB6" t="s">
        <v>572</v>
      </c>
      <c r="CC6" t="s">
        <v>573</v>
      </c>
      <c r="CD6" t="s">
        <v>139</v>
      </c>
      <c r="CE6" t="s">
        <v>574</v>
      </c>
      <c r="CF6" s="2">
        <v>45383</v>
      </c>
      <c r="CI6" t="str">
        <f>"0"</f>
        <v>0</v>
      </c>
      <c r="CL6" t="s">
        <v>129</v>
      </c>
      <c r="CN6" t="s">
        <v>143</v>
      </c>
      <c r="CO6" t="s">
        <v>144</v>
      </c>
    </row>
    <row r="7" spans="1:98">
      <c r="A7">
        <v>2698833</v>
      </c>
      <c r="B7">
        <v>1467282</v>
      </c>
      <c r="C7" t="str">
        <f>"960310450215"</f>
        <v>960310450215</v>
      </c>
      <c r="D7" t="s">
        <v>575</v>
      </c>
      <c r="E7" t="s">
        <v>168</v>
      </c>
      <c r="F7" t="s">
        <v>576</v>
      </c>
      <c r="G7" s="1">
        <v>35134</v>
      </c>
      <c r="I7" t="s">
        <v>102</v>
      </c>
      <c r="J7" t="s">
        <v>103</v>
      </c>
      <c r="K7" t="s">
        <v>104</v>
      </c>
      <c r="P7" t="s">
        <v>105</v>
      </c>
      <c r="Q7" t="s">
        <v>106</v>
      </c>
      <c r="W7" t="str">
        <f>"2023-01-18T00:00:00"</f>
        <v>2023-01-18T00:00:00</v>
      </c>
      <c r="X7" t="str">
        <f>"23"</f>
        <v>23</v>
      </c>
      <c r="Z7" t="s">
        <v>109</v>
      </c>
      <c r="AA7" t="s">
        <v>110</v>
      </c>
      <c r="AE7" t="s">
        <v>111</v>
      </c>
      <c r="AF7" t="s">
        <v>112</v>
      </c>
      <c r="AG7">
        <v>1.2</v>
      </c>
      <c r="AH7" t="s">
        <v>113</v>
      </c>
      <c r="AI7" t="s">
        <v>114</v>
      </c>
      <c r="AJ7" t="s">
        <v>115</v>
      </c>
      <c r="AN7" t="s">
        <v>116</v>
      </c>
      <c r="AO7" t="s">
        <v>117</v>
      </c>
      <c r="AP7" t="str">
        <f>"2"</f>
        <v>2</v>
      </c>
      <c r="AQ7" t="str">
        <f>"3"</f>
        <v>3</v>
      </c>
      <c r="AR7" t="str">
        <f>"3"</f>
        <v>3</v>
      </c>
      <c r="AS7" t="str">
        <f>"3"</f>
        <v>3</v>
      </c>
      <c r="AT7" t="str">
        <f>"1"</f>
        <v>1</v>
      </c>
      <c r="AU7" t="str">
        <f>"astana_sh8@yandex.kz"</f>
        <v>astana_sh8@yandex.kz</v>
      </c>
      <c r="AV7" t="str">
        <f>"87076843349"</f>
        <v>87076843349</v>
      </c>
      <c r="AW7" t="s">
        <v>123</v>
      </c>
      <c r="AX7" t="s">
        <v>410</v>
      </c>
      <c r="AZ7" t="s">
        <v>124</v>
      </c>
      <c r="BD7" t="s">
        <v>297</v>
      </c>
      <c r="BE7" t="s">
        <v>126</v>
      </c>
      <c r="BF7">
        <v>1.2</v>
      </c>
      <c r="BG7" t="str">
        <f>"[20]"</f>
        <v>[20]</v>
      </c>
      <c r="BH7" t="s">
        <v>117</v>
      </c>
      <c r="BI7">
        <v>0</v>
      </c>
      <c r="BN7" t="s">
        <v>128</v>
      </c>
      <c r="BR7" t="s">
        <v>129</v>
      </c>
      <c r="BU7" t="s">
        <v>255</v>
      </c>
      <c r="BV7" t="s">
        <v>363</v>
      </c>
      <c r="BW7" t="s">
        <v>257</v>
      </c>
      <c r="BX7" t="s">
        <v>258</v>
      </c>
      <c r="BY7" t="s">
        <v>233</v>
      </c>
      <c r="BZ7" t="s">
        <v>259</v>
      </c>
      <c r="CA7" t="s">
        <v>577</v>
      </c>
      <c r="CB7" t="s">
        <v>578</v>
      </c>
      <c r="CC7" t="s">
        <v>579</v>
      </c>
      <c r="CD7" t="s">
        <v>139</v>
      </c>
      <c r="CE7" t="s">
        <v>580</v>
      </c>
      <c r="CF7" s="2">
        <v>45383</v>
      </c>
      <c r="CI7" t="str">
        <f>"0"</f>
        <v>0</v>
      </c>
      <c r="CL7" t="s">
        <v>129</v>
      </c>
      <c r="CN7" t="s">
        <v>165</v>
      </c>
      <c r="CO7" t="s">
        <v>144</v>
      </c>
    </row>
    <row r="8" spans="1:98">
      <c r="A8">
        <v>386217</v>
      </c>
      <c r="B8">
        <v>325371</v>
      </c>
      <c r="C8" t="s">
        <v>216</v>
      </c>
      <c r="D8" t="s">
        <v>217</v>
      </c>
      <c r="E8" t="s">
        <v>218</v>
      </c>
      <c r="F8" t="s">
        <v>219</v>
      </c>
      <c r="G8" s="1">
        <v>22563</v>
      </c>
      <c r="I8" t="s">
        <v>102</v>
      </c>
      <c r="J8" t="s">
        <v>103</v>
      </c>
      <c r="K8" t="s">
        <v>104</v>
      </c>
      <c r="P8" t="s">
        <v>105</v>
      </c>
      <c r="W8" t="s">
        <v>220</v>
      </c>
      <c r="X8" t="s">
        <v>221</v>
      </c>
      <c r="Z8" t="s">
        <v>172</v>
      </c>
      <c r="AA8" t="s">
        <v>110</v>
      </c>
      <c r="AE8" t="s">
        <v>111</v>
      </c>
      <c r="AF8" t="s">
        <v>112</v>
      </c>
      <c r="AG8">
        <v>1.2</v>
      </c>
      <c r="AH8" t="s">
        <v>113</v>
      </c>
      <c r="AI8" t="s">
        <v>199</v>
      </c>
      <c r="AJ8" t="s">
        <v>200</v>
      </c>
      <c r="AN8" t="s">
        <v>116</v>
      </c>
      <c r="AO8" t="s">
        <v>117</v>
      </c>
      <c r="AP8" t="s">
        <v>222</v>
      </c>
      <c r="AQ8" t="s">
        <v>223</v>
      </c>
      <c r="AR8" t="s">
        <v>224</v>
      </c>
      <c r="AS8" t="s">
        <v>224</v>
      </c>
      <c r="AT8" t="s">
        <v>225</v>
      </c>
      <c r="AU8" t="s">
        <v>226</v>
      </c>
      <c r="AV8" t="s">
        <v>227</v>
      </c>
      <c r="AW8" t="s">
        <v>123</v>
      </c>
      <c r="AZ8" t="s">
        <v>124</v>
      </c>
      <c r="BD8" t="s">
        <v>228</v>
      </c>
      <c r="BE8" t="s">
        <v>126</v>
      </c>
      <c r="BF8">
        <v>1.2</v>
      </c>
      <c r="BG8" t="s">
        <v>180</v>
      </c>
      <c r="BH8" t="s">
        <v>117</v>
      </c>
      <c r="BI8">
        <v>0</v>
      </c>
      <c r="BN8" t="s">
        <v>128</v>
      </c>
      <c r="BR8" t="s">
        <v>129</v>
      </c>
      <c r="BU8" t="s">
        <v>229</v>
      </c>
      <c r="BV8" t="s">
        <v>230</v>
      </c>
      <c r="BW8" t="s">
        <v>231</v>
      </c>
      <c r="BX8" t="s">
        <v>232</v>
      </c>
      <c r="BY8" t="s">
        <v>233</v>
      </c>
      <c r="BZ8" t="s">
        <v>234</v>
      </c>
      <c r="CA8" t="s">
        <v>235</v>
      </c>
      <c r="CB8" t="s">
        <v>236</v>
      </c>
      <c r="CC8" t="s">
        <v>237</v>
      </c>
      <c r="CD8" t="s">
        <v>139</v>
      </c>
      <c r="CE8" t="s">
        <v>238</v>
      </c>
      <c r="CF8" t="s">
        <v>141</v>
      </c>
      <c r="CI8" t="s">
        <v>142</v>
      </c>
      <c r="CL8" t="s">
        <v>106</v>
      </c>
      <c r="CN8" t="s">
        <v>165</v>
      </c>
      <c r="CO8" t="s">
        <v>144</v>
      </c>
    </row>
    <row r="9" spans="1:98">
      <c r="A9">
        <v>386002</v>
      </c>
      <c r="B9">
        <v>325211</v>
      </c>
      <c r="C9" t="s">
        <v>239</v>
      </c>
      <c r="D9" t="s">
        <v>240</v>
      </c>
      <c r="E9" t="s">
        <v>241</v>
      </c>
      <c r="F9" t="s">
        <v>242</v>
      </c>
      <c r="G9" s="1">
        <v>23012</v>
      </c>
      <c r="I9" t="s">
        <v>102</v>
      </c>
      <c r="J9" t="s">
        <v>103</v>
      </c>
      <c r="K9" t="s">
        <v>104</v>
      </c>
      <c r="P9" t="s">
        <v>105</v>
      </c>
      <c r="Q9" t="s">
        <v>106</v>
      </c>
      <c r="W9" t="s">
        <v>243</v>
      </c>
      <c r="X9" t="s">
        <v>244</v>
      </c>
      <c r="Z9" t="s">
        <v>172</v>
      </c>
      <c r="AA9" t="s">
        <v>173</v>
      </c>
      <c r="AE9" t="s">
        <v>111</v>
      </c>
      <c r="AF9" t="s">
        <v>112</v>
      </c>
      <c r="AG9">
        <v>1.2</v>
      </c>
      <c r="AH9" t="s">
        <v>113</v>
      </c>
      <c r="AI9" t="s">
        <v>199</v>
      </c>
      <c r="AJ9" t="s">
        <v>200</v>
      </c>
      <c r="AN9" t="s">
        <v>116</v>
      </c>
      <c r="AO9" t="s">
        <v>117</v>
      </c>
      <c r="AP9" t="s">
        <v>245</v>
      </c>
      <c r="AQ9" t="s">
        <v>246</v>
      </c>
      <c r="AR9" t="s">
        <v>247</v>
      </c>
      <c r="AS9" t="s">
        <v>248</v>
      </c>
      <c r="AT9" t="s">
        <v>249</v>
      </c>
      <c r="AU9" t="s">
        <v>250</v>
      </c>
      <c r="AV9" t="s">
        <v>251</v>
      </c>
      <c r="AW9" t="s">
        <v>252</v>
      </c>
      <c r="AX9" t="s">
        <v>253</v>
      </c>
      <c r="AZ9" t="s">
        <v>124</v>
      </c>
      <c r="BD9" t="s">
        <v>254</v>
      </c>
      <c r="BE9" t="s">
        <v>126</v>
      </c>
      <c r="BF9">
        <v>1.2</v>
      </c>
      <c r="BG9" t="s">
        <v>180</v>
      </c>
      <c r="BH9" t="s">
        <v>117</v>
      </c>
      <c r="BI9">
        <v>0</v>
      </c>
      <c r="BN9" t="s">
        <v>128</v>
      </c>
      <c r="BR9" t="s">
        <v>129</v>
      </c>
      <c r="BU9" t="s">
        <v>255</v>
      </c>
      <c r="BV9" t="s">
        <v>256</v>
      </c>
      <c r="BW9" t="s">
        <v>257</v>
      </c>
      <c r="BX9" t="s">
        <v>258</v>
      </c>
      <c r="BY9" t="s">
        <v>233</v>
      </c>
      <c r="BZ9" t="s">
        <v>259</v>
      </c>
      <c r="CA9" t="s">
        <v>260</v>
      </c>
      <c r="CB9" t="s">
        <v>261</v>
      </c>
      <c r="CC9" t="s">
        <v>262</v>
      </c>
      <c r="CD9" t="s">
        <v>139</v>
      </c>
      <c r="CE9" t="s">
        <v>263</v>
      </c>
      <c r="CF9" t="s">
        <v>141</v>
      </c>
      <c r="CI9" t="s">
        <v>142</v>
      </c>
      <c r="CL9" t="s">
        <v>129</v>
      </c>
      <c r="CN9" t="s">
        <v>264</v>
      </c>
      <c r="CO9" t="s">
        <v>144</v>
      </c>
    </row>
    <row r="10" spans="1:98">
      <c r="A10">
        <v>2474885</v>
      </c>
      <c r="B10">
        <v>318666</v>
      </c>
      <c r="C10" t="s">
        <v>265</v>
      </c>
      <c r="D10" t="s">
        <v>266</v>
      </c>
      <c r="E10" t="s">
        <v>267</v>
      </c>
      <c r="F10" t="s">
        <v>268</v>
      </c>
      <c r="G10" s="1">
        <v>26684</v>
      </c>
      <c r="I10" t="s">
        <v>102</v>
      </c>
      <c r="J10" t="s">
        <v>103</v>
      </c>
      <c r="K10" t="s">
        <v>104</v>
      </c>
      <c r="P10" t="s">
        <v>105</v>
      </c>
      <c r="Q10" t="s">
        <v>106</v>
      </c>
      <c r="W10" t="s">
        <v>269</v>
      </c>
      <c r="X10" t="s">
        <v>270</v>
      </c>
      <c r="Z10" t="s">
        <v>109</v>
      </c>
      <c r="AA10" t="s">
        <v>173</v>
      </c>
      <c r="AE10" t="s">
        <v>111</v>
      </c>
      <c r="AF10" t="s">
        <v>112</v>
      </c>
      <c r="AG10">
        <v>1.4</v>
      </c>
      <c r="AH10" t="s">
        <v>113</v>
      </c>
      <c r="AI10" t="s">
        <v>199</v>
      </c>
      <c r="AJ10" t="s">
        <v>200</v>
      </c>
      <c r="AN10" t="s">
        <v>116</v>
      </c>
      <c r="AO10" t="s">
        <v>117</v>
      </c>
      <c r="AP10" t="s">
        <v>246</v>
      </c>
      <c r="AQ10" t="s">
        <v>247</v>
      </c>
      <c r="AR10" t="s">
        <v>247</v>
      </c>
      <c r="AS10" t="s">
        <v>247</v>
      </c>
      <c r="AT10" t="s">
        <v>120</v>
      </c>
      <c r="AU10" t="s">
        <v>271</v>
      </c>
      <c r="AV10" t="s">
        <v>272</v>
      </c>
      <c r="AW10" t="s">
        <v>158</v>
      </c>
      <c r="AX10" t="s">
        <v>273</v>
      </c>
      <c r="AY10" t="s">
        <v>274</v>
      </c>
      <c r="AZ10" t="s">
        <v>124</v>
      </c>
      <c r="BD10" t="s">
        <v>275</v>
      </c>
      <c r="BE10" t="s">
        <v>126</v>
      </c>
      <c r="BF10">
        <v>1.4</v>
      </c>
      <c r="BG10" t="s">
        <v>276</v>
      </c>
      <c r="BH10" t="s">
        <v>117</v>
      </c>
      <c r="BI10">
        <v>0</v>
      </c>
      <c r="BN10" t="s">
        <v>128</v>
      </c>
      <c r="BR10" t="s">
        <v>129</v>
      </c>
      <c r="BU10" t="s">
        <v>277</v>
      </c>
      <c r="BV10" t="s">
        <v>278</v>
      </c>
      <c r="BW10" t="s">
        <v>279</v>
      </c>
      <c r="BX10" t="s">
        <v>280</v>
      </c>
      <c r="BY10" t="s">
        <v>210</v>
      </c>
      <c r="BZ10" t="s">
        <v>281</v>
      </c>
      <c r="CA10" t="s">
        <v>282</v>
      </c>
      <c r="CB10" t="s">
        <v>283</v>
      </c>
      <c r="CC10" t="s">
        <v>284</v>
      </c>
      <c r="CD10" t="s">
        <v>139</v>
      </c>
      <c r="CE10" t="s">
        <v>285</v>
      </c>
      <c r="CF10" t="s">
        <v>141</v>
      </c>
      <c r="CI10" t="s">
        <v>142</v>
      </c>
      <c r="CJ10" t="s">
        <v>106</v>
      </c>
      <c r="CL10" t="s">
        <v>129</v>
      </c>
      <c r="CN10" t="s">
        <v>264</v>
      </c>
      <c r="CO10" t="s">
        <v>144</v>
      </c>
    </row>
    <row r="11" spans="1:98">
      <c r="A11">
        <v>386339</v>
      </c>
      <c r="B11">
        <v>325476</v>
      </c>
      <c r="C11" t="s">
        <v>286</v>
      </c>
      <c r="D11" t="s">
        <v>287</v>
      </c>
      <c r="E11" t="s">
        <v>288</v>
      </c>
      <c r="F11" t="s">
        <v>289</v>
      </c>
      <c r="G11" s="1">
        <v>29517</v>
      </c>
      <c r="I11" t="s">
        <v>102</v>
      </c>
      <c r="J11" t="s">
        <v>103</v>
      </c>
      <c r="K11" t="s">
        <v>104</v>
      </c>
      <c r="P11" t="s">
        <v>105</v>
      </c>
      <c r="Q11" t="s">
        <v>106</v>
      </c>
      <c r="W11" t="s">
        <v>290</v>
      </c>
      <c r="X11" t="s">
        <v>244</v>
      </c>
      <c r="Z11" t="s">
        <v>172</v>
      </c>
      <c r="AA11" t="s">
        <v>110</v>
      </c>
      <c r="AE11" t="s">
        <v>111</v>
      </c>
      <c r="AF11" t="s">
        <v>112</v>
      </c>
      <c r="AG11">
        <v>1.5</v>
      </c>
      <c r="AH11" t="s">
        <v>113</v>
      </c>
      <c r="AI11" t="s">
        <v>199</v>
      </c>
      <c r="AJ11" t="s">
        <v>200</v>
      </c>
      <c r="AN11" t="s">
        <v>116</v>
      </c>
      <c r="AO11" t="s">
        <v>117</v>
      </c>
      <c r="AP11" t="s">
        <v>291</v>
      </c>
      <c r="AQ11" t="s">
        <v>292</v>
      </c>
      <c r="AR11" t="s">
        <v>293</v>
      </c>
      <c r="AS11" t="s">
        <v>293</v>
      </c>
      <c r="AT11" t="s">
        <v>225</v>
      </c>
      <c r="AU11" t="s">
        <v>294</v>
      </c>
      <c r="AV11" t="s">
        <v>295</v>
      </c>
      <c r="AW11" t="s">
        <v>252</v>
      </c>
      <c r="AX11" t="s">
        <v>296</v>
      </c>
      <c r="AZ11" t="s">
        <v>124</v>
      </c>
      <c r="BD11" t="s">
        <v>297</v>
      </c>
      <c r="BE11" t="s">
        <v>126</v>
      </c>
      <c r="BF11">
        <v>1.5</v>
      </c>
      <c r="BG11" t="s">
        <v>298</v>
      </c>
      <c r="BH11" t="s">
        <v>299</v>
      </c>
      <c r="BI11">
        <v>0.2</v>
      </c>
      <c r="BN11" t="s">
        <v>128</v>
      </c>
      <c r="BR11" t="s">
        <v>129</v>
      </c>
      <c r="BU11" t="s">
        <v>300</v>
      </c>
      <c r="BV11" t="s">
        <v>301</v>
      </c>
      <c r="BW11" t="s">
        <v>302</v>
      </c>
      <c r="BX11" t="s">
        <v>185</v>
      </c>
      <c r="BY11" t="s">
        <v>303</v>
      </c>
      <c r="BZ11" t="s">
        <v>304</v>
      </c>
      <c r="CA11" t="s">
        <v>305</v>
      </c>
      <c r="CB11" t="s">
        <v>306</v>
      </c>
      <c r="CC11" t="s">
        <v>307</v>
      </c>
      <c r="CD11" t="s">
        <v>139</v>
      </c>
      <c r="CE11" t="s">
        <v>308</v>
      </c>
      <c r="CF11" t="s">
        <v>141</v>
      </c>
      <c r="CI11" t="s">
        <v>142</v>
      </c>
      <c r="CL11" t="s">
        <v>129</v>
      </c>
      <c r="CN11" t="s">
        <v>165</v>
      </c>
      <c r="CO11" t="s">
        <v>117</v>
      </c>
    </row>
    <row r="12" spans="1:98">
      <c r="A12">
        <v>382001</v>
      </c>
      <c r="B12">
        <v>322122</v>
      </c>
      <c r="C12" t="s">
        <v>309</v>
      </c>
      <c r="D12" t="s">
        <v>310</v>
      </c>
      <c r="E12" t="s">
        <v>311</v>
      </c>
      <c r="F12" t="s">
        <v>312</v>
      </c>
      <c r="G12" s="1">
        <v>33781</v>
      </c>
      <c r="I12" t="s">
        <v>102</v>
      </c>
      <c r="J12" t="s">
        <v>103</v>
      </c>
      <c r="K12" t="s">
        <v>313</v>
      </c>
      <c r="P12" t="s">
        <v>105</v>
      </c>
      <c r="Q12" t="s">
        <v>106</v>
      </c>
      <c r="W12" t="s">
        <v>314</v>
      </c>
      <c r="X12" t="s">
        <v>315</v>
      </c>
      <c r="Z12" t="s">
        <v>316</v>
      </c>
      <c r="AA12" t="s">
        <v>110</v>
      </c>
      <c r="AE12" t="s">
        <v>111</v>
      </c>
      <c r="AF12" t="s">
        <v>112</v>
      </c>
      <c r="AG12">
        <v>1.2</v>
      </c>
      <c r="AH12" t="s">
        <v>113</v>
      </c>
      <c r="AI12" t="s">
        <v>199</v>
      </c>
      <c r="AJ12" t="s">
        <v>200</v>
      </c>
      <c r="AN12" t="s">
        <v>116</v>
      </c>
      <c r="AO12" t="s">
        <v>117</v>
      </c>
      <c r="AP12" t="s">
        <v>142</v>
      </c>
      <c r="AQ12" t="s">
        <v>155</v>
      </c>
      <c r="AR12" t="s">
        <v>155</v>
      </c>
      <c r="AS12" t="s">
        <v>155</v>
      </c>
      <c r="AT12" t="s">
        <v>155</v>
      </c>
      <c r="AU12" t="s">
        <v>317</v>
      </c>
      <c r="AV12" t="s">
        <v>318</v>
      </c>
      <c r="AW12" t="s">
        <v>123</v>
      </c>
      <c r="AX12" t="s">
        <v>319</v>
      </c>
      <c r="AZ12" t="s">
        <v>124</v>
      </c>
      <c r="BD12" t="s">
        <v>320</v>
      </c>
      <c r="BE12" t="s">
        <v>126</v>
      </c>
      <c r="BF12">
        <v>1.2</v>
      </c>
      <c r="BG12" t="s">
        <v>321</v>
      </c>
      <c r="BH12" t="s">
        <v>117</v>
      </c>
      <c r="BI12">
        <v>0</v>
      </c>
      <c r="BN12" t="s">
        <v>128</v>
      </c>
      <c r="BR12" t="s">
        <v>129</v>
      </c>
      <c r="BU12" t="s">
        <v>322</v>
      </c>
      <c r="BV12" t="s">
        <v>323</v>
      </c>
      <c r="BW12" t="s">
        <v>324</v>
      </c>
      <c r="BX12" t="s">
        <v>325</v>
      </c>
      <c r="BY12" t="s">
        <v>134</v>
      </c>
      <c r="BZ12" t="s">
        <v>326</v>
      </c>
      <c r="CA12" t="s">
        <v>327</v>
      </c>
      <c r="CB12" t="s">
        <v>328</v>
      </c>
      <c r="CC12" t="s">
        <v>329</v>
      </c>
      <c r="CD12" t="s">
        <v>139</v>
      </c>
      <c r="CE12" t="s">
        <v>330</v>
      </c>
      <c r="CF12" t="s">
        <v>141</v>
      </c>
      <c r="CI12" t="s">
        <v>142</v>
      </c>
      <c r="CL12" t="s">
        <v>106</v>
      </c>
      <c r="CN12" t="s">
        <v>264</v>
      </c>
      <c r="CO12" t="s">
        <v>144</v>
      </c>
    </row>
    <row r="13" spans="1:98">
      <c r="A13">
        <v>2201689</v>
      </c>
      <c r="B13">
        <v>276474</v>
      </c>
      <c r="C13" t="str">
        <f>"850805450213"</f>
        <v>850805450213</v>
      </c>
      <c r="D13" t="s">
        <v>601</v>
      </c>
      <c r="E13" t="s">
        <v>602</v>
      </c>
      <c r="F13" t="s">
        <v>603</v>
      </c>
      <c r="G13" s="1">
        <v>31264</v>
      </c>
      <c r="I13" t="s">
        <v>102</v>
      </c>
      <c r="J13" t="s">
        <v>103</v>
      </c>
      <c r="K13" t="s">
        <v>604</v>
      </c>
      <c r="P13" t="s">
        <v>105</v>
      </c>
      <c r="Q13" t="s">
        <v>106</v>
      </c>
      <c r="W13" t="str">
        <f>"2021-07-21T00:00:00"</f>
        <v>2021-07-21T00:00:00</v>
      </c>
      <c r="X13" t="str">
        <f>"200"</f>
        <v>200</v>
      </c>
      <c r="Z13" t="s">
        <v>172</v>
      </c>
      <c r="AA13" t="s">
        <v>110</v>
      </c>
      <c r="AE13" t="s">
        <v>111</v>
      </c>
      <c r="AF13" t="s">
        <v>605</v>
      </c>
      <c r="AG13">
        <v>1.2</v>
      </c>
      <c r="AH13" t="s">
        <v>113</v>
      </c>
      <c r="AI13" t="s">
        <v>199</v>
      </c>
      <c r="AJ13" t="s">
        <v>200</v>
      </c>
      <c r="AN13" t="s">
        <v>116</v>
      </c>
      <c r="AO13" t="s">
        <v>117</v>
      </c>
      <c r="AP13" t="str">
        <f>"14"</f>
        <v>14</v>
      </c>
      <c r="AQ13" t="str">
        <f>"16"</f>
        <v>16</v>
      </c>
      <c r="AR13" t="str">
        <f>"16"</f>
        <v>16</v>
      </c>
      <c r="AS13" t="str">
        <f>"16"</f>
        <v>16</v>
      </c>
      <c r="AT13" t="str">
        <f>"2"</f>
        <v>2</v>
      </c>
      <c r="AU13" t="str">
        <f>"ilgiza85@yandex.kz"</f>
        <v>ilgiza85@yandex.kz</v>
      </c>
      <c r="AV13" t="str">
        <f>"87773666024"</f>
        <v>87773666024</v>
      </c>
      <c r="AW13" t="s">
        <v>252</v>
      </c>
      <c r="AX13" t="s">
        <v>159</v>
      </c>
      <c r="AY13" t="s">
        <v>274</v>
      </c>
      <c r="AZ13" t="s">
        <v>124</v>
      </c>
      <c r="BD13" t="s">
        <v>331</v>
      </c>
      <c r="BE13" t="s">
        <v>126</v>
      </c>
      <c r="BF13">
        <v>1.2</v>
      </c>
      <c r="BG13" t="str">
        <f>"[20]"</f>
        <v>[20]</v>
      </c>
      <c r="BH13" t="s">
        <v>117</v>
      </c>
      <c r="BI13">
        <v>0</v>
      </c>
      <c r="BN13" t="s">
        <v>128</v>
      </c>
      <c r="BR13" t="s">
        <v>129</v>
      </c>
      <c r="BU13" t="s">
        <v>332</v>
      </c>
      <c r="BV13" t="s">
        <v>333</v>
      </c>
      <c r="BW13" t="s">
        <v>606</v>
      </c>
      <c r="BX13" t="s">
        <v>334</v>
      </c>
      <c r="BY13" t="s">
        <v>210</v>
      </c>
      <c r="BZ13" t="s">
        <v>607</v>
      </c>
      <c r="CA13" t="s">
        <v>608</v>
      </c>
      <c r="CB13" t="s">
        <v>609</v>
      </c>
      <c r="CC13" t="s">
        <v>610</v>
      </c>
      <c r="CD13" t="s">
        <v>331</v>
      </c>
      <c r="CE13" t="s">
        <v>611</v>
      </c>
      <c r="CF13" t="s">
        <v>141</v>
      </c>
      <c r="CI13" t="str">
        <f>"0"</f>
        <v>0</v>
      </c>
      <c r="CL13" t="s">
        <v>106</v>
      </c>
      <c r="CN13" t="s">
        <v>264</v>
      </c>
      <c r="CO13" t="s">
        <v>117</v>
      </c>
    </row>
    <row r="14" spans="1:98">
      <c r="A14">
        <v>2519905</v>
      </c>
      <c r="B14">
        <v>226988</v>
      </c>
      <c r="C14" t="s">
        <v>335</v>
      </c>
      <c r="D14" t="s">
        <v>336</v>
      </c>
      <c r="E14" t="s">
        <v>337</v>
      </c>
      <c r="F14" t="s">
        <v>338</v>
      </c>
      <c r="G14" s="1">
        <v>23038</v>
      </c>
      <c r="I14" t="s">
        <v>102</v>
      </c>
      <c r="J14" t="s">
        <v>103</v>
      </c>
      <c r="K14" t="s">
        <v>104</v>
      </c>
      <c r="P14" t="s">
        <v>105</v>
      </c>
      <c r="Q14" t="s">
        <v>106</v>
      </c>
      <c r="W14" t="s">
        <v>107</v>
      </c>
      <c r="X14" t="s">
        <v>339</v>
      </c>
      <c r="Z14" t="s">
        <v>109</v>
      </c>
      <c r="AA14" t="s">
        <v>110</v>
      </c>
      <c r="AE14" t="s">
        <v>111</v>
      </c>
      <c r="AF14" t="s">
        <v>112</v>
      </c>
      <c r="AG14">
        <v>1.5</v>
      </c>
      <c r="AH14" t="s">
        <v>113</v>
      </c>
      <c r="AI14" t="s">
        <v>199</v>
      </c>
      <c r="AJ14" t="s">
        <v>200</v>
      </c>
      <c r="AN14" t="s">
        <v>116</v>
      </c>
      <c r="AO14" t="s">
        <v>117</v>
      </c>
      <c r="AP14" t="s">
        <v>340</v>
      </c>
      <c r="AQ14" t="s">
        <v>224</v>
      </c>
      <c r="AR14" t="s">
        <v>224</v>
      </c>
      <c r="AS14" t="s">
        <v>224</v>
      </c>
      <c r="AT14" t="s">
        <v>120</v>
      </c>
      <c r="AU14" t="s">
        <v>341</v>
      </c>
      <c r="AV14" t="s">
        <v>342</v>
      </c>
      <c r="AW14" t="s">
        <v>158</v>
      </c>
      <c r="AX14" t="s">
        <v>178</v>
      </c>
      <c r="AZ14" t="s">
        <v>124</v>
      </c>
      <c r="BD14" t="s">
        <v>331</v>
      </c>
      <c r="BE14" t="s">
        <v>126</v>
      </c>
      <c r="BF14">
        <v>1.5</v>
      </c>
      <c r="BG14" t="s">
        <v>298</v>
      </c>
      <c r="BH14" t="s">
        <v>117</v>
      </c>
      <c r="BI14">
        <v>0</v>
      </c>
      <c r="BN14" t="s">
        <v>128</v>
      </c>
      <c r="BR14" t="s">
        <v>129</v>
      </c>
      <c r="BU14" t="s">
        <v>343</v>
      </c>
      <c r="BV14" t="s">
        <v>344</v>
      </c>
      <c r="BW14" t="s">
        <v>345</v>
      </c>
      <c r="BX14" t="s">
        <v>346</v>
      </c>
      <c r="BY14" t="s">
        <v>186</v>
      </c>
      <c r="BZ14" t="s">
        <v>347</v>
      </c>
      <c r="CA14" t="s">
        <v>348</v>
      </c>
      <c r="CB14" t="s">
        <v>349</v>
      </c>
      <c r="CC14" t="s">
        <v>350</v>
      </c>
      <c r="CD14" t="s">
        <v>139</v>
      </c>
      <c r="CE14" t="s">
        <v>351</v>
      </c>
      <c r="CF14" t="s">
        <v>141</v>
      </c>
      <c r="CI14" t="s">
        <v>142</v>
      </c>
      <c r="CL14" t="s">
        <v>106</v>
      </c>
      <c r="CN14" t="s">
        <v>264</v>
      </c>
      <c r="CO14" t="s">
        <v>144</v>
      </c>
    </row>
    <row r="15" spans="1:98">
      <c r="A15">
        <v>2851265</v>
      </c>
      <c r="B15">
        <v>266628</v>
      </c>
      <c r="C15" t="str">
        <f>"720508450113"</f>
        <v>720508450113</v>
      </c>
      <c r="D15" t="s">
        <v>556</v>
      </c>
      <c r="E15" t="s">
        <v>147</v>
      </c>
      <c r="F15" t="s">
        <v>557</v>
      </c>
      <c r="G15" s="1">
        <v>26427</v>
      </c>
      <c r="I15" t="s">
        <v>102</v>
      </c>
      <c r="J15" t="s">
        <v>103</v>
      </c>
      <c r="K15" t="s">
        <v>104</v>
      </c>
      <c r="P15" t="s">
        <v>105</v>
      </c>
      <c r="Q15" t="s">
        <v>106</v>
      </c>
      <c r="W15" t="str">
        <f>"2023-09-25T00:00:00"</f>
        <v>2023-09-25T00:00:00</v>
      </c>
      <c r="X15" t="str">
        <f>"239"</f>
        <v>239</v>
      </c>
      <c r="Z15" t="s">
        <v>109</v>
      </c>
      <c r="AA15" t="s">
        <v>110</v>
      </c>
      <c r="AE15" t="s">
        <v>111</v>
      </c>
      <c r="AF15" t="s">
        <v>112</v>
      </c>
      <c r="AG15">
        <v>0.3</v>
      </c>
      <c r="AH15" t="s">
        <v>443</v>
      </c>
      <c r="AI15" t="s">
        <v>199</v>
      </c>
      <c r="AJ15" t="s">
        <v>200</v>
      </c>
      <c r="AN15" t="s">
        <v>116</v>
      </c>
      <c r="AO15" t="s">
        <v>117</v>
      </c>
      <c r="AP15" t="str">
        <f>"20"</f>
        <v>20</v>
      </c>
      <c r="AQ15" t="str">
        <f>"20"</f>
        <v>20</v>
      </c>
      <c r="AR15" t="str">
        <f>"20"</f>
        <v>20</v>
      </c>
      <c r="AS15" t="str">
        <f>"20"</f>
        <v>20</v>
      </c>
      <c r="AT15" t="str">
        <f>"0"</f>
        <v>0</v>
      </c>
      <c r="AU15" t="str">
        <f>"kst.school_14@yandex.kz"</f>
        <v>kst.school_14@yandex.kz</v>
      </c>
      <c r="AV15" t="str">
        <f>"87754354386"</f>
        <v>87754354386</v>
      </c>
      <c r="AW15" t="s">
        <v>252</v>
      </c>
      <c r="AX15" t="s">
        <v>419</v>
      </c>
      <c r="AZ15" t="s">
        <v>124</v>
      </c>
      <c r="BD15" t="s">
        <v>297</v>
      </c>
      <c r="BE15" t="s">
        <v>126</v>
      </c>
      <c r="BF15">
        <v>0.3</v>
      </c>
      <c r="BG15" t="str">
        <f>"[4]"</f>
        <v>[4]</v>
      </c>
      <c r="BH15" t="s">
        <v>117</v>
      </c>
      <c r="BI15">
        <v>0</v>
      </c>
      <c r="BN15" t="s">
        <v>128</v>
      </c>
      <c r="BR15" t="s">
        <v>129</v>
      </c>
      <c r="BU15" t="s">
        <v>411</v>
      </c>
      <c r="BV15" t="s">
        <v>297</v>
      </c>
      <c r="BW15" t="s">
        <v>412</v>
      </c>
      <c r="BX15" t="s">
        <v>413</v>
      </c>
      <c r="BY15" t="s">
        <v>414</v>
      </c>
      <c r="BZ15">
        <v>72</v>
      </c>
      <c r="CA15" t="s">
        <v>558</v>
      </c>
      <c r="CB15" t="s">
        <v>559</v>
      </c>
      <c r="CC15">
        <v>9327</v>
      </c>
      <c r="CD15" t="s">
        <v>139</v>
      </c>
      <c r="CE15" t="s">
        <v>560</v>
      </c>
      <c r="CF15" t="s">
        <v>141</v>
      </c>
      <c r="CI15" t="str">
        <f>"0"</f>
        <v>0</v>
      </c>
      <c r="CL15" t="s">
        <v>106</v>
      </c>
      <c r="CN15" t="s">
        <v>165</v>
      </c>
      <c r="CO15" t="s">
        <v>117</v>
      </c>
    </row>
    <row r="16" spans="1:98">
      <c r="A16">
        <v>2816933</v>
      </c>
      <c r="B16">
        <v>226073</v>
      </c>
      <c r="C16" t="s">
        <v>352</v>
      </c>
      <c r="D16" t="s">
        <v>353</v>
      </c>
      <c r="E16" t="s">
        <v>354</v>
      </c>
      <c r="F16" t="s">
        <v>355</v>
      </c>
      <c r="G16" s="1">
        <v>34799</v>
      </c>
      <c r="I16" t="s">
        <v>102</v>
      </c>
      <c r="J16" t="s">
        <v>103</v>
      </c>
      <c r="K16" t="s">
        <v>104</v>
      </c>
      <c r="P16" t="s">
        <v>105</v>
      </c>
      <c r="Q16" t="s">
        <v>106</v>
      </c>
      <c r="W16" t="s">
        <v>356</v>
      </c>
      <c r="X16" t="s">
        <v>357</v>
      </c>
      <c r="Z16" t="s">
        <v>109</v>
      </c>
      <c r="AA16" t="s">
        <v>110</v>
      </c>
      <c r="AE16" t="s">
        <v>111</v>
      </c>
      <c r="AF16" t="s">
        <v>112</v>
      </c>
      <c r="AG16">
        <v>1</v>
      </c>
      <c r="AH16" t="s">
        <v>113</v>
      </c>
      <c r="AI16" t="s">
        <v>199</v>
      </c>
      <c r="AJ16" t="s">
        <v>200</v>
      </c>
      <c r="AN16" t="s">
        <v>116</v>
      </c>
      <c r="AO16" t="s">
        <v>117</v>
      </c>
      <c r="AP16" t="s">
        <v>358</v>
      </c>
      <c r="AQ16" t="s">
        <v>358</v>
      </c>
      <c r="AR16" t="s">
        <v>358</v>
      </c>
      <c r="AS16" t="s">
        <v>358</v>
      </c>
      <c r="AT16" t="s">
        <v>142</v>
      </c>
      <c r="AU16" t="s">
        <v>359</v>
      </c>
      <c r="AV16" t="s">
        <v>360</v>
      </c>
      <c r="AW16" t="s">
        <v>123</v>
      </c>
      <c r="AX16" t="s">
        <v>319</v>
      </c>
      <c r="AZ16" t="s">
        <v>124</v>
      </c>
      <c r="BD16" t="s">
        <v>297</v>
      </c>
      <c r="BE16" t="s">
        <v>126</v>
      </c>
      <c r="BF16">
        <v>1</v>
      </c>
      <c r="BG16" t="s">
        <v>361</v>
      </c>
      <c r="BH16" t="s">
        <v>117</v>
      </c>
      <c r="BI16">
        <v>0</v>
      </c>
      <c r="BJ16" t="s">
        <v>123</v>
      </c>
      <c r="BN16" t="s">
        <v>128</v>
      </c>
      <c r="BR16" t="s">
        <v>106</v>
      </c>
      <c r="BU16" t="s">
        <v>362</v>
      </c>
      <c r="BV16" t="s">
        <v>363</v>
      </c>
      <c r="BW16" t="s">
        <v>257</v>
      </c>
      <c r="BX16" t="s">
        <v>232</v>
      </c>
      <c r="BY16" t="s">
        <v>233</v>
      </c>
      <c r="BZ16" t="s">
        <v>364</v>
      </c>
      <c r="CA16" t="s">
        <v>365</v>
      </c>
      <c r="CB16" t="s">
        <v>366</v>
      </c>
      <c r="CC16" t="s">
        <v>367</v>
      </c>
      <c r="CD16" t="s">
        <v>139</v>
      </c>
      <c r="CE16" t="s">
        <v>368</v>
      </c>
      <c r="CF16" t="s">
        <v>141</v>
      </c>
      <c r="CI16" t="s">
        <v>142</v>
      </c>
      <c r="CL16" t="s">
        <v>106</v>
      </c>
      <c r="CN16" t="s">
        <v>264</v>
      </c>
      <c r="CO16" t="s">
        <v>144</v>
      </c>
    </row>
    <row r="17" spans="1:93">
      <c r="A17">
        <v>2811259</v>
      </c>
      <c r="B17">
        <v>242053</v>
      </c>
      <c r="C17" t="str">
        <f>"680614450115"</f>
        <v>680614450115</v>
      </c>
      <c r="D17" t="s">
        <v>589</v>
      </c>
      <c r="E17" t="s">
        <v>422</v>
      </c>
      <c r="F17" t="s">
        <v>196</v>
      </c>
      <c r="G17" s="1">
        <v>25003</v>
      </c>
      <c r="I17" t="s">
        <v>102</v>
      </c>
      <c r="J17" t="s">
        <v>103</v>
      </c>
      <c r="K17" t="s">
        <v>104</v>
      </c>
      <c r="P17" t="s">
        <v>105</v>
      </c>
      <c r="Q17" t="s">
        <v>129</v>
      </c>
      <c r="R17" t="s">
        <v>590</v>
      </c>
      <c r="S17" t="s">
        <v>591</v>
      </c>
      <c r="T17" t="s">
        <v>592</v>
      </c>
      <c r="U17" t="str">
        <f>"2018-12-11T00:00:00"</f>
        <v>2018-12-11T00:00:00</v>
      </c>
      <c r="W17" t="str">
        <f>"2023-09-01T00:00:00"</f>
        <v>2023-09-01T00:00:00</v>
      </c>
      <c r="X17" t="str">
        <f>"202"</f>
        <v>202</v>
      </c>
      <c r="Z17" t="s">
        <v>109</v>
      </c>
      <c r="AA17" t="s">
        <v>110</v>
      </c>
      <c r="AE17" t="s">
        <v>111</v>
      </c>
      <c r="AF17" t="s">
        <v>112</v>
      </c>
      <c r="AG17">
        <v>1.5</v>
      </c>
      <c r="AH17" t="s">
        <v>113</v>
      </c>
      <c r="AI17" t="s">
        <v>199</v>
      </c>
      <c r="AJ17" t="s">
        <v>200</v>
      </c>
      <c r="AN17" t="s">
        <v>116</v>
      </c>
      <c r="AO17" t="s">
        <v>117</v>
      </c>
      <c r="AP17" t="str">
        <f>"33"</f>
        <v>33</v>
      </c>
      <c r="AQ17" t="str">
        <f>"33"</f>
        <v>33</v>
      </c>
      <c r="AR17" t="str">
        <f>"33"</f>
        <v>33</v>
      </c>
      <c r="AS17" t="str">
        <f>"33"</f>
        <v>33</v>
      </c>
      <c r="AT17" t="str">
        <f>"0"</f>
        <v>0</v>
      </c>
      <c r="AU17" t="str">
        <f>"jusupowa.2023@yandex.kz"</f>
        <v>jusupowa.2023@yandex.kz</v>
      </c>
      <c r="AV17" t="str">
        <f>"87053047049"</f>
        <v>87053047049</v>
      </c>
      <c r="AW17" t="s">
        <v>158</v>
      </c>
      <c r="AX17" t="s">
        <v>296</v>
      </c>
      <c r="AY17" t="s">
        <v>274</v>
      </c>
      <c r="AZ17" t="s">
        <v>124</v>
      </c>
      <c r="BD17" t="s">
        <v>297</v>
      </c>
      <c r="BE17" t="s">
        <v>126</v>
      </c>
      <c r="BF17">
        <v>1.5</v>
      </c>
      <c r="BG17" t="str">
        <f>"[24]"</f>
        <v>[24]</v>
      </c>
      <c r="BH17" t="s">
        <v>117</v>
      </c>
      <c r="BI17">
        <v>0</v>
      </c>
      <c r="BN17" t="s">
        <v>128</v>
      </c>
      <c r="BR17" t="s">
        <v>129</v>
      </c>
      <c r="BU17" t="s">
        <v>332</v>
      </c>
      <c r="BV17" t="s">
        <v>593</v>
      </c>
      <c r="BW17" t="s">
        <v>594</v>
      </c>
      <c r="BX17" t="s">
        <v>280</v>
      </c>
      <c r="BY17" t="s">
        <v>595</v>
      </c>
      <c r="BZ17" t="s">
        <v>596</v>
      </c>
      <c r="CA17" t="s">
        <v>597</v>
      </c>
      <c r="CB17" t="s">
        <v>598</v>
      </c>
      <c r="CC17" t="s">
        <v>599</v>
      </c>
      <c r="CD17" t="s">
        <v>139</v>
      </c>
      <c r="CE17" t="s">
        <v>600</v>
      </c>
      <c r="CF17" t="s">
        <v>141</v>
      </c>
      <c r="CI17" t="str">
        <f>"0"</f>
        <v>0</v>
      </c>
      <c r="CL17" t="s">
        <v>106</v>
      </c>
      <c r="CN17" t="s">
        <v>264</v>
      </c>
      <c r="CO17" t="s">
        <v>144</v>
      </c>
    </row>
    <row r="18" spans="1:93">
      <c r="A18">
        <v>1963068</v>
      </c>
      <c r="B18">
        <v>1429452</v>
      </c>
      <c r="C18" t="s">
        <v>369</v>
      </c>
      <c r="D18" t="s">
        <v>370</v>
      </c>
      <c r="E18" t="s">
        <v>371</v>
      </c>
      <c r="F18" t="s">
        <v>372</v>
      </c>
      <c r="G18" s="1">
        <v>35499</v>
      </c>
      <c r="I18" t="s">
        <v>373</v>
      </c>
      <c r="J18" t="s">
        <v>103</v>
      </c>
      <c r="K18" t="s">
        <v>104</v>
      </c>
      <c r="P18" t="s">
        <v>105</v>
      </c>
      <c r="Q18" t="s">
        <v>106</v>
      </c>
      <c r="W18" t="s">
        <v>374</v>
      </c>
      <c r="X18" t="s">
        <v>225</v>
      </c>
      <c r="Z18" t="s">
        <v>316</v>
      </c>
      <c r="AA18" t="s">
        <v>173</v>
      </c>
      <c r="AE18" t="s">
        <v>111</v>
      </c>
      <c r="AF18" t="s">
        <v>112</v>
      </c>
      <c r="AG18">
        <v>1.5</v>
      </c>
      <c r="AH18" t="s">
        <v>113</v>
      </c>
      <c r="AI18" t="s">
        <v>199</v>
      </c>
      <c r="AJ18" t="s">
        <v>200</v>
      </c>
      <c r="AN18" t="s">
        <v>116</v>
      </c>
      <c r="AO18" t="s">
        <v>117</v>
      </c>
      <c r="AP18" t="s">
        <v>142</v>
      </c>
      <c r="AQ18" t="s">
        <v>175</v>
      </c>
      <c r="AR18" t="s">
        <v>175</v>
      </c>
      <c r="AS18" t="s">
        <v>175</v>
      </c>
      <c r="AT18" t="s">
        <v>175</v>
      </c>
      <c r="AU18" t="s">
        <v>375</v>
      </c>
      <c r="AV18" t="s">
        <v>376</v>
      </c>
      <c r="AW18" t="s">
        <v>123</v>
      </c>
      <c r="AX18" t="s">
        <v>319</v>
      </c>
      <c r="AZ18" t="s">
        <v>124</v>
      </c>
      <c r="BD18" t="s">
        <v>161</v>
      </c>
      <c r="BE18" t="s">
        <v>126</v>
      </c>
      <c r="BF18">
        <v>1.5</v>
      </c>
      <c r="BG18" t="s">
        <v>298</v>
      </c>
      <c r="BH18" t="s">
        <v>117</v>
      </c>
      <c r="BI18">
        <v>0</v>
      </c>
      <c r="BJ18" t="s">
        <v>123</v>
      </c>
      <c r="BN18" t="s">
        <v>128</v>
      </c>
      <c r="BR18" t="s">
        <v>129</v>
      </c>
      <c r="BU18" t="s">
        <v>182</v>
      </c>
      <c r="BV18" t="s">
        <v>377</v>
      </c>
      <c r="BW18" t="s">
        <v>378</v>
      </c>
      <c r="BX18" t="s">
        <v>379</v>
      </c>
      <c r="BY18" t="s">
        <v>186</v>
      </c>
      <c r="BZ18" t="s">
        <v>380</v>
      </c>
      <c r="CA18" t="s">
        <v>381</v>
      </c>
      <c r="CB18" t="s">
        <v>382</v>
      </c>
      <c r="CC18" t="s">
        <v>383</v>
      </c>
      <c r="CD18" t="s">
        <v>139</v>
      </c>
      <c r="CE18" t="s">
        <v>384</v>
      </c>
      <c r="CF18" t="s">
        <v>141</v>
      </c>
      <c r="CI18" t="s">
        <v>142</v>
      </c>
      <c r="CL18" t="s">
        <v>129</v>
      </c>
      <c r="CN18" t="s">
        <v>165</v>
      </c>
      <c r="CO18" t="s">
        <v>144</v>
      </c>
    </row>
    <row r="19" spans="1:93">
      <c r="A19">
        <v>385005</v>
      </c>
      <c r="B19">
        <v>324427</v>
      </c>
      <c r="C19" t="s">
        <v>385</v>
      </c>
      <c r="D19" t="s">
        <v>386</v>
      </c>
      <c r="E19" t="s">
        <v>387</v>
      </c>
      <c r="F19" t="s">
        <v>388</v>
      </c>
      <c r="G19" s="1">
        <v>31967</v>
      </c>
      <c r="I19" t="s">
        <v>102</v>
      </c>
      <c r="J19" t="s">
        <v>103</v>
      </c>
      <c r="K19" t="s">
        <v>104</v>
      </c>
      <c r="P19" t="s">
        <v>105</v>
      </c>
      <c r="W19" t="s">
        <v>389</v>
      </c>
      <c r="X19" t="s">
        <v>390</v>
      </c>
      <c r="Z19" t="s">
        <v>172</v>
      </c>
      <c r="AA19" t="s">
        <v>110</v>
      </c>
      <c r="AE19" t="s">
        <v>111</v>
      </c>
      <c r="AF19" t="s">
        <v>112</v>
      </c>
      <c r="AG19">
        <v>0.8</v>
      </c>
      <c r="AH19" t="s">
        <v>113</v>
      </c>
      <c r="AI19" t="s">
        <v>199</v>
      </c>
      <c r="AJ19" t="s">
        <v>200</v>
      </c>
      <c r="AN19" t="s">
        <v>116</v>
      </c>
      <c r="AO19" t="s">
        <v>117</v>
      </c>
      <c r="AP19" t="s">
        <v>175</v>
      </c>
      <c r="AQ19" t="s">
        <v>391</v>
      </c>
      <c r="AR19" t="s">
        <v>391</v>
      </c>
      <c r="AS19" t="s">
        <v>391</v>
      </c>
      <c r="AT19" t="s">
        <v>119</v>
      </c>
      <c r="AU19" t="s">
        <v>392</v>
      </c>
      <c r="AV19" t="s">
        <v>393</v>
      </c>
      <c r="AW19" t="s">
        <v>394</v>
      </c>
      <c r="AX19" t="s">
        <v>178</v>
      </c>
      <c r="AZ19" t="s">
        <v>124</v>
      </c>
      <c r="BD19" t="s">
        <v>395</v>
      </c>
      <c r="BE19" t="s">
        <v>126</v>
      </c>
      <c r="BF19">
        <v>0.8</v>
      </c>
      <c r="BG19" t="s">
        <v>396</v>
      </c>
      <c r="BH19" t="s">
        <v>117</v>
      </c>
      <c r="BI19">
        <v>0</v>
      </c>
      <c r="BN19" t="s">
        <v>128</v>
      </c>
      <c r="BR19" t="s">
        <v>129</v>
      </c>
      <c r="BU19" t="s">
        <v>206</v>
      </c>
      <c r="BV19" t="s">
        <v>397</v>
      </c>
      <c r="BW19" t="s">
        <v>398</v>
      </c>
      <c r="BX19" t="s">
        <v>209</v>
      </c>
      <c r="BY19" t="s">
        <v>210</v>
      </c>
      <c r="BZ19" t="s">
        <v>211</v>
      </c>
      <c r="CA19" t="s">
        <v>399</v>
      </c>
      <c r="CB19" t="s">
        <v>400</v>
      </c>
      <c r="CC19" t="s">
        <v>401</v>
      </c>
      <c r="CD19" t="s">
        <v>139</v>
      </c>
      <c r="CE19" t="s">
        <v>402</v>
      </c>
      <c r="CF19" t="s">
        <v>141</v>
      </c>
      <c r="CI19" t="s">
        <v>142</v>
      </c>
      <c r="CL19" t="s">
        <v>106</v>
      </c>
      <c r="CN19" t="s">
        <v>165</v>
      </c>
      <c r="CO19" t="s">
        <v>117</v>
      </c>
    </row>
    <row r="20" spans="1:93">
      <c r="A20">
        <v>2796792</v>
      </c>
      <c r="B20">
        <v>1777237</v>
      </c>
      <c r="C20" t="s">
        <v>403</v>
      </c>
      <c r="D20" t="s">
        <v>404</v>
      </c>
      <c r="E20" t="s">
        <v>405</v>
      </c>
      <c r="G20" s="1">
        <v>36549</v>
      </c>
      <c r="I20" t="s">
        <v>102</v>
      </c>
      <c r="J20" t="s">
        <v>103</v>
      </c>
      <c r="K20" t="s">
        <v>104</v>
      </c>
      <c r="P20" t="s">
        <v>105</v>
      </c>
      <c r="Q20" t="s">
        <v>106</v>
      </c>
      <c r="W20" t="s">
        <v>406</v>
      </c>
      <c r="X20" t="s">
        <v>407</v>
      </c>
      <c r="Z20" t="s">
        <v>109</v>
      </c>
      <c r="AA20" t="s">
        <v>110</v>
      </c>
      <c r="AE20" t="s">
        <v>111</v>
      </c>
      <c r="AF20" t="s">
        <v>112</v>
      </c>
      <c r="AG20">
        <v>1.5</v>
      </c>
      <c r="AH20" t="s">
        <v>113</v>
      </c>
      <c r="AI20" t="s">
        <v>199</v>
      </c>
      <c r="AJ20" t="s">
        <v>200</v>
      </c>
      <c r="AN20" t="s">
        <v>116</v>
      </c>
      <c r="AO20" t="s">
        <v>117</v>
      </c>
      <c r="AP20" t="s">
        <v>142</v>
      </c>
      <c r="AQ20" t="s">
        <v>142</v>
      </c>
      <c r="AR20" t="s">
        <v>142</v>
      </c>
      <c r="AS20" t="s">
        <v>142</v>
      </c>
      <c r="AT20" t="s">
        <v>142</v>
      </c>
      <c r="AU20" t="s">
        <v>408</v>
      </c>
      <c r="AV20" t="s">
        <v>409</v>
      </c>
      <c r="AW20" t="s">
        <v>123</v>
      </c>
      <c r="AX20" t="s">
        <v>410</v>
      </c>
      <c r="AZ20" t="s">
        <v>124</v>
      </c>
      <c r="BD20" t="s">
        <v>161</v>
      </c>
      <c r="BE20" t="s">
        <v>126</v>
      </c>
      <c r="BF20">
        <v>1.5</v>
      </c>
      <c r="BG20" t="s">
        <v>298</v>
      </c>
      <c r="BH20" t="s">
        <v>117</v>
      </c>
      <c r="BI20">
        <v>0</v>
      </c>
      <c r="BJ20" t="s">
        <v>123</v>
      </c>
      <c r="BN20" t="s">
        <v>128</v>
      </c>
      <c r="BR20" t="s">
        <v>129</v>
      </c>
      <c r="BU20" t="s">
        <v>411</v>
      </c>
      <c r="BV20" t="s">
        <v>161</v>
      </c>
      <c r="BW20" t="s">
        <v>412</v>
      </c>
      <c r="BX20" t="s">
        <v>413</v>
      </c>
      <c r="BY20" t="s">
        <v>414</v>
      </c>
      <c r="BZ20">
        <v>72</v>
      </c>
      <c r="CA20" t="s">
        <v>415</v>
      </c>
      <c r="CB20" t="s">
        <v>416</v>
      </c>
      <c r="CC20">
        <v>230885</v>
      </c>
      <c r="CD20" t="s">
        <v>139</v>
      </c>
      <c r="CE20" t="s">
        <v>417</v>
      </c>
      <c r="CF20" t="s">
        <v>141</v>
      </c>
      <c r="CI20" t="s">
        <v>142</v>
      </c>
      <c r="CL20" t="s">
        <v>106</v>
      </c>
      <c r="CN20" t="s">
        <v>264</v>
      </c>
      <c r="CO20" t="s">
        <v>117</v>
      </c>
    </row>
    <row r="21" spans="1:93">
      <c r="A21">
        <v>2470945</v>
      </c>
      <c r="B21">
        <v>242366</v>
      </c>
      <c r="C21" t="str">
        <f>"900722450610"</f>
        <v>900722450610</v>
      </c>
      <c r="D21" t="s">
        <v>581</v>
      </c>
      <c r="E21" t="s">
        <v>582</v>
      </c>
      <c r="F21" t="s">
        <v>583</v>
      </c>
      <c r="G21" s="1">
        <v>33076</v>
      </c>
      <c r="I21" t="s">
        <v>102</v>
      </c>
      <c r="J21" t="s">
        <v>103</v>
      </c>
      <c r="K21" t="s">
        <v>104</v>
      </c>
      <c r="P21" t="s">
        <v>105</v>
      </c>
      <c r="Q21" t="s">
        <v>106</v>
      </c>
      <c r="W21" t="str">
        <f>"2022-06-27T00:00:00"</f>
        <v>2022-06-27T00:00:00</v>
      </c>
      <c r="X21" t="str">
        <f>"198"</f>
        <v>198</v>
      </c>
      <c r="Z21" t="s">
        <v>426</v>
      </c>
      <c r="AA21" t="s">
        <v>110</v>
      </c>
      <c r="AE21" t="s">
        <v>111</v>
      </c>
      <c r="AF21" t="s">
        <v>584</v>
      </c>
      <c r="AG21">
        <v>1</v>
      </c>
      <c r="AH21" t="s">
        <v>113</v>
      </c>
      <c r="AI21" t="s">
        <v>199</v>
      </c>
      <c r="AJ21" t="s">
        <v>200</v>
      </c>
      <c r="AN21" t="s">
        <v>116</v>
      </c>
      <c r="AO21" t="s">
        <v>117</v>
      </c>
      <c r="AP21" t="str">
        <f>"7"</f>
        <v>7</v>
      </c>
      <c r="AQ21" t="str">
        <f>"8"</f>
        <v>8</v>
      </c>
      <c r="AR21" t="str">
        <f>"7"</f>
        <v>7</v>
      </c>
      <c r="AS21" t="str">
        <f>"7"</f>
        <v>7</v>
      </c>
      <c r="AT21" t="str">
        <f>"1"</f>
        <v>1</v>
      </c>
      <c r="AU21" t="str">
        <f>"zhadra220790@yandex.kz"</f>
        <v>zhadra220790@yandex.kz</v>
      </c>
      <c r="AV21" t="str">
        <f>"87018557820"</f>
        <v>87018557820</v>
      </c>
      <c r="AW21" t="s">
        <v>123</v>
      </c>
      <c r="AX21" t="s">
        <v>419</v>
      </c>
      <c r="AZ21" t="s">
        <v>124</v>
      </c>
      <c r="BH21" t="s">
        <v>430</v>
      </c>
      <c r="BI21">
        <v>0.5</v>
      </c>
      <c r="BN21" t="s">
        <v>128</v>
      </c>
      <c r="BR21" t="s">
        <v>129</v>
      </c>
      <c r="BU21" t="s">
        <v>362</v>
      </c>
      <c r="BV21" t="s">
        <v>585</v>
      </c>
      <c r="BW21" t="s">
        <v>257</v>
      </c>
      <c r="BX21" t="s">
        <v>232</v>
      </c>
      <c r="BY21" t="s">
        <v>233</v>
      </c>
      <c r="BZ21" t="s">
        <v>259</v>
      </c>
      <c r="CA21" t="s">
        <v>586</v>
      </c>
      <c r="CB21" t="s">
        <v>587</v>
      </c>
      <c r="CC21" t="s">
        <v>588</v>
      </c>
      <c r="CD21" t="s">
        <v>139</v>
      </c>
      <c r="CL21" t="s">
        <v>106</v>
      </c>
      <c r="CN21" t="s">
        <v>165</v>
      </c>
      <c r="CO21" t="s">
        <v>117</v>
      </c>
    </row>
    <row r="22" spans="1:93">
      <c r="A22">
        <v>1694808</v>
      </c>
      <c r="B22">
        <v>327074</v>
      </c>
      <c r="C22" t="s">
        <v>420</v>
      </c>
      <c r="D22" t="s">
        <v>421</v>
      </c>
      <c r="E22" t="s">
        <v>422</v>
      </c>
      <c r="F22" t="s">
        <v>423</v>
      </c>
      <c r="G22" s="1">
        <v>29393</v>
      </c>
      <c r="I22" t="s">
        <v>102</v>
      </c>
      <c r="J22" t="s">
        <v>103</v>
      </c>
      <c r="K22" t="s">
        <v>104</v>
      </c>
      <c r="P22" t="s">
        <v>105</v>
      </c>
      <c r="Q22" t="s">
        <v>106</v>
      </c>
      <c r="W22" t="s">
        <v>424</v>
      </c>
      <c r="X22" t="s">
        <v>425</v>
      </c>
      <c r="Z22" t="s">
        <v>426</v>
      </c>
      <c r="AA22" t="s">
        <v>110</v>
      </c>
      <c r="AE22" t="s">
        <v>111</v>
      </c>
      <c r="AF22" t="s">
        <v>112</v>
      </c>
      <c r="AG22">
        <v>1.5</v>
      </c>
      <c r="AH22" t="s">
        <v>113</v>
      </c>
      <c r="AI22" t="s">
        <v>114</v>
      </c>
      <c r="AJ22" t="s">
        <v>115</v>
      </c>
      <c r="AN22" t="s">
        <v>116</v>
      </c>
      <c r="AO22" t="s">
        <v>117</v>
      </c>
      <c r="AP22" t="s">
        <v>249</v>
      </c>
      <c r="AQ22" t="s">
        <v>292</v>
      </c>
      <c r="AR22" t="s">
        <v>292</v>
      </c>
      <c r="AS22" t="s">
        <v>292</v>
      </c>
      <c r="AT22" t="s">
        <v>418</v>
      </c>
      <c r="AU22" t="s">
        <v>427</v>
      </c>
      <c r="AV22" t="s">
        <v>428</v>
      </c>
      <c r="AW22" t="s">
        <v>394</v>
      </c>
      <c r="AX22" t="s">
        <v>159</v>
      </c>
      <c r="AZ22" t="s">
        <v>124</v>
      </c>
      <c r="BD22" t="s">
        <v>429</v>
      </c>
      <c r="BE22" t="s">
        <v>126</v>
      </c>
      <c r="BF22">
        <v>1.5</v>
      </c>
      <c r="BG22" t="s">
        <v>298</v>
      </c>
      <c r="BH22" t="s">
        <v>430</v>
      </c>
      <c r="BI22">
        <v>0.2</v>
      </c>
      <c r="BN22" t="s">
        <v>128</v>
      </c>
      <c r="BR22" t="s">
        <v>129</v>
      </c>
      <c r="BU22" t="s">
        <v>322</v>
      </c>
      <c r="BV22" t="s">
        <v>431</v>
      </c>
      <c r="BW22" t="s">
        <v>432</v>
      </c>
      <c r="BX22" t="s">
        <v>325</v>
      </c>
      <c r="BY22" t="s">
        <v>134</v>
      </c>
      <c r="BZ22" t="s">
        <v>433</v>
      </c>
      <c r="CA22" t="s">
        <v>434</v>
      </c>
      <c r="CB22" t="s">
        <v>435</v>
      </c>
      <c r="CC22" t="s">
        <v>436</v>
      </c>
      <c r="CD22" t="s">
        <v>139</v>
      </c>
      <c r="CE22" t="s">
        <v>437</v>
      </c>
      <c r="CF22" t="s">
        <v>141</v>
      </c>
      <c r="CI22" t="s">
        <v>142</v>
      </c>
      <c r="CL22" t="s">
        <v>106</v>
      </c>
      <c r="CN22" t="s">
        <v>165</v>
      </c>
      <c r="CO22" t="s">
        <v>144</v>
      </c>
    </row>
    <row r="23" spans="1:93">
      <c r="A23">
        <v>2851256</v>
      </c>
      <c r="B23">
        <v>1537854</v>
      </c>
      <c r="C23" t="s">
        <v>438</v>
      </c>
      <c r="D23" t="s">
        <v>439</v>
      </c>
      <c r="E23" t="s">
        <v>168</v>
      </c>
      <c r="F23" t="s">
        <v>440</v>
      </c>
      <c r="G23" s="1">
        <v>34229</v>
      </c>
      <c r="I23" t="s">
        <v>102</v>
      </c>
      <c r="J23" t="s">
        <v>103</v>
      </c>
      <c r="K23" t="s">
        <v>104</v>
      </c>
      <c r="P23" t="s">
        <v>105</v>
      </c>
      <c r="Q23" t="s">
        <v>106</v>
      </c>
      <c r="W23" t="s">
        <v>441</v>
      </c>
      <c r="X23" t="s">
        <v>442</v>
      </c>
      <c r="Z23" t="s">
        <v>109</v>
      </c>
      <c r="AA23" t="s">
        <v>110</v>
      </c>
      <c r="AE23" t="s">
        <v>111</v>
      </c>
      <c r="AF23" t="s">
        <v>112</v>
      </c>
      <c r="AG23">
        <v>0.2</v>
      </c>
      <c r="AH23" t="s">
        <v>443</v>
      </c>
      <c r="AI23" t="s">
        <v>199</v>
      </c>
      <c r="AJ23" t="s">
        <v>200</v>
      </c>
      <c r="AN23" t="s">
        <v>116</v>
      </c>
      <c r="AO23" t="s">
        <v>117</v>
      </c>
      <c r="AP23" t="s">
        <v>358</v>
      </c>
      <c r="AQ23" t="s">
        <v>358</v>
      </c>
      <c r="AR23" t="s">
        <v>358</v>
      </c>
      <c r="AS23" t="s">
        <v>358</v>
      </c>
      <c r="AT23" t="s">
        <v>142</v>
      </c>
      <c r="AU23" t="s">
        <v>444</v>
      </c>
      <c r="AV23" t="s">
        <v>445</v>
      </c>
      <c r="AW23" t="s">
        <v>123</v>
      </c>
      <c r="AX23" t="s">
        <v>319</v>
      </c>
      <c r="AZ23" t="s">
        <v>124</v>
      </c>
      <c r="BD23" t="s">
        <v>395</v>
      </c>
      <c r="BE23" t="s">
        <v>126</v>
      </c>
      <c r="BF23">
        <v>0.2</v>
      </c>
      <c r="BG23" t="s">
        <v>446</v>
      </c>
      <c r="BH23" t="s">
        <v>117</v>
      </c>
      <c r="BI23">
        <v>0</v>
      </c>
      <c r="BN23" t="s">
        <v>128</v>
      </c>
      <c r="BR23" t="s">
        <v>129</v>
      </c>
      <c r="BU23" t="s">
        <v>163</v>
      </c>
      <c r="CD23" t="s">
        <v>139</v>
      </c>
      <c r="CE23" t="s">
        <v>447</v>
      </c>
      <c r="CF23" t="s">
        <v>141</v>
      </c>
      <c r="CI23" t="s">
        <v>142</v>
      </c>
      <c r="CL23" t="s">
        <v>106</v>
      </c>
      <c r="CN23" t="s">
        <v>448</v>
      </c>
      <c r="CO23" t="s">
        <v>117</v>
      </c>
    </row>
    <row r="24" spans="1:93">
      <c r="A24">
        <v>382726</v>
      </c>
      <c r="B24">
        <v>322661</v>
      </c>
      <c r="C24" t="s">
        <v>449</v>
      </c>
      <c r="D24" t="s">
        <v>450</v>
      </c>
      <c r="E24" t="s">
        <v>451</v>
      </c>
      <c r="F24" t="s">
        <v>452</v>
      </c>
      <c r="G24" s="1">
        <v>24873</v>
      </c>
      <c r="I24" t="s">
        <v>102</v>
      </c>
      <c r="J24" t="s">
        <v>103</v>
      </c>
      <c r="K24" t="s">
        <v>453</v>
      </c>
      <c r="P24" t="s">
        <v>105</v>
      </c>
      <c r="W24" t="s">
        <v>454</v>
      </c>
      <c r="X24" t="s">
        <v>455</v>
      </c>
      <c r="Z24" t="s">
        <v>456</v>
      </c>
      <c r="AA24" t="s">
        <v>110</v>
      </c>
      <c r="AE24" t="s">
        <v>111</v>
      </c>
      <c r="AF24" t="s">
        <v>112</v>
      </c>
      <c r="AG24">
        <v>1.5</v>
      </c>
      <c r="AH24" t="s">
        <v>113</v>
      </c>
      <c r="AI24" t="s">
        <v>199</v>
      </c>
      <c r="AJ24" t="s">
        <v>200</v>
      </c>
      <c r="AN24" t="s">
        <v>116</v>
      </c>
      <c r="AO24" t="s">
        <v>117</v>
      </c>
      <c r="AP24" t="s">
        <v>457</v>
      </c>
      <c r="AQ24" t="s">
        <v>458</v>
      </c>
      <c r="AR24" t="s">
        <v>249</v>
      </c>
      <c r="AS24" t="s">
        <v>249</v>
      </c>
      <c r="AT24" t="s">
        <v>418</v>
      </c>
      <c r="AU24" t="s">
        <v>459</v>
      </c>
      <c r="AV24" t="s">
        <v>460</v>
      </c>
      <c r="AW24" t="s">
        <v>252</v>
      </c>
      <c r="AX24" t="s">
        <v>178</v>
      </c>
      <c r="AZ24" t="s">
        <v>124</v>
      </c>
      <c r="BD24" t="s">
        <v>331</v>
      </c>
      <c r="BE24" t="s">
        <v>126</v>
      </c>
      <c r="BF24">
        <v>1.5</v>
      </c>
      <c r="BG24" t="s">
        <v>298</v>
      </c>
      <c r="BH24" t="s">
        <v>117</v>
      </c>
      <c r="BI24">
        <v>0</v>
      </c>
      <c r="BN24" t="s">
        <v>128</v>
      </c>
      <c r="BR24" t="s">
        <v>129</v>
      </c>
      <c r="BU24" t="s">
        <v>332</v>
      </c>
      <c r="BV24" t="s">
        <v>333</v>
      </c>
      <c r="BW24" t="s">
        <v>208</v>
      </c>
      <c r="BX24" t="s">
        <v>334</v>
      </c>
      <c r="BY24" t="s">
        <v>210</v>
      </c>
      <c r="BZ24" t="s">
        <v>211</v>
      </c>
      <c r="CA24" t="s">
        <v>461</v>
      </c>
      <c r="CB24" t="s">
        <v>462</v>
      </c>
      <c r="CC24" t="s">
        <v>463</v>
      </c>
      <c r="CD24" t="s">
        <v>139</v>
      </c>
      <c r="CE24" t="s">
        <v>464</v>
      </c>
      <c r="CF24" t="s">
        <v>141</v>
      </c>
      <c r="CI24" t="s">
        <v>142</v>
      </c>
      <c r="CL24" t="s">
        <v>129</v>
      </c>
      <c r="CN24" t="s">
        <v>165</v>
      </c>
      <c r="CO24" t="s">
        <v>144</v>
      </c>
    </row>
    <row r="25" spans="1:93">
      <c r="A25">
        <v>2698829</v>
      </c>
      <c r="B25">
        <v>1741576</v>
      </c>
      <c r="C25" t="s">
        <v>465</v>
      </c>
      <c r="D25" t="s">
        <v>466</v>
      </c>
      <c r="E25" t="s">
        <v>467</v>
      </c>
      <c r="F25" t="s">
        <v>468</v>
      </c>
      <c r="G25" s="1">
        <v>33844</v>
      </c>
      <c r="I25" t="s">
        <v>102</v>
      </c>
      <c r="J25" t="s">
        <v>103</v>
      </c>
      <c r="K25" t="s">
        <v>313</v>
      </c>
      <c r="P25" t="s">
        <v>105</v>
      </c>
      <c r="Q25" t="s">
        <v>106</v>
      </c>
      <c r="W25" t="s">
        <v>469</v>
      </c>
      <c r="X25" t="s">
        <v>470</v>
      </c>
      <c r="Z25" t="s">
        <v>109</v>
      </c>
      <c r="AA25" t="s">
        <v>110</v>
      </c>
      <c r="AE25" t="s">
        <v>111</v>
      </c>
      <c r="AF25" t="s">
        <v>112</v>
      </c>
      <c r="AG25">
        <v>1.2</v>
      </c>
      <c r="AH25" t="s">
        <v>113</v>
      </c>
      <c r="AI25" t="s">
        <v>199</v>
      </c>
      <c r="AJ25" t="s">
        <v>200</v>
      </c>
      <c r="AN25" t="s">
        <v>116</v>
      </c>
      <c r="AO25" t="s">
        <v>117</v>
      </c>
      <c r="AP25" t="s">
        <v>418</v>
      </c>
      <c r="AQ25" t="s">
        <v>291</v>
      </c>
      <c r="AR25" t="s">
        <v>120</v>
      </c>
      <c r="AS25" t="s">
        <v>120</v>
      </c>
      <c r="AT25" t="s">
        <v>120</v>
      </c>
      <c r="AU25" t="s">
        <v>471</v>
      </c>
      <c r="AV25" t="s">
        <v>472</v>
      </c>
      <c r="AW25" t="s">
        <v>123</v>
      </c>
      <c r="AX25" t="s">
        <v>410</v>
      </c>
      <c r="AZ25" t="s">
        <v>124</v>
      </c>
      <c r="BD25" t="s">
        <v>125</v>
      </c>
      <c r="BE25" t="s">
        <v>126</v>
      </c>
      <c r="BF25">
        <v>1.2</v>
      </c>
      <c r="BG25" t="s">
        <v>321</v>
      </c>
      <c r="BH25" t="s">
        <v>117</v>
      </c>
      <c r="BI25">
        <v>0</v>
      </c>
      <c r="BN25" t="s">
        <v>128</v>
      </c>
      <c r="BR25" t="s">
        <v>129</v>
      </c>
      <c r="BU25" t="s">
        <v>255</v>
      </c>
      <c r="BV25" t="s">
        <v>473</v>
      </c>
      <c r="BW25" t="s">
        <v>257</v>
      </c>
      <c r="BX25" t="s">
        <v>258</v>
      </c>
      <c r="BY25" t="s">
        <v>233</v>
      </c>
      <c r="BZ25" t="s">
        <v>259</v>
      </c>
      <c r="CA25" t="s">
        <v>474</v>
      </c>
      <c r="CB25" t="s">
        <v>475</v>
      </c>
      <c r="CC25" t="s">
        <v>476</v>
      </c>
      <c r="CD25" t="s">
        <v>139</v>
      </c>
      <c r="CE25" t="s">
        <v>477</v>
      </c>
      <c r="CF25" t="s">
        <v>141</v>
      </c>
      <c r="CI25" t="s">
        <v>142</v>
      </c>
      <c r="CL25" t="s">
        <v>129</v>
      </c>
      <c r="CN25" t="s">
        <v>143</v>
      </c>
      <c r="CO25" t="s">
        <v>144</v>
      </c>
    </row>
    <row r="26" spans="1:93">
      <c r="A26">
        <v>1698755</v>
      </c>
      <c r="B26">
        <v>238840</v>
      </c>
      <c r="C26" t="s">
        <v>478</v>
      </c>
      <c r="D26" t="s">
        <v>479</v>
      </c>
      <c r="E26" t="s">
        <v>480</v>
      </c>
      <c r="F26" t="s">
        <v>481</v>
      </c>
      <c r="G26" s="1">
        <v>34718</v>
      </c>
      <c r="I26" t="s">
        <v>373</v>
      </c>
      <c r="J26" t="s">
        <v>103</v>
      </c>
      <c r="K26" t="s">
        <v>453</v>
      </c>
      <c r="P26" t="s">
        <v>105</v>
      </c>
      <c r="W26" t="s">
        <v>482</v>
      </c>
      <c r="X26" t="s">
        <v>483</v>
      </c>
      <c r="Z26" t="s">
        <v>316</v>
      </c>
      <c r="AA26" t="s">
        <v>173</v>
      </c>
      <c r="AE26" t="s">
        <v>111</v>
      </c>
      <c r="AF26" t="s">
        <v>112</v>
      </c>
      <c r="AG26">
        <v>1.1000000000000001</v>
      </c>
      <c r="AH26" t="s">
        <v>113</v>
      </c>
      <c r="AI26" t="s">
        <v>199</v>
      </c>
      <c r="AJ26" t="s">
        <v>200</v>
      </c>
      <c r="AN26" t="s">
        <v>116</v>
      </c>
      <c r="AO26" t="s">
        <v>117</v>
      </c>
      <c r="AP26" t="s">
        <v>120</v>
      </c>
      <c r="AQ26" t="s">
        <v>418</v>
      </c>
      <c r="AR26" t="s">
        <v>418</v>
      </c>
      <c r="AS26" t="s">
        <v>418</v>
      </c>
      <c r="AT26" t="s">
        <v>174</v>
      </c>
      <c r="AU26" t="s">
        <v>484</v>
      </c>
      <c r="AV26" t="s">
        <v>485</v>
      </c>
      <c r="AW26" t="s">
        <v>123</v>
      </c>
      <c r="AX26" t="s">
        <v>419</v>
      </c>
      <c r="AZ26" t="s">
        <v>124</v>
      </c>
      <c r="BD26" t="s">
        <v>486</v>
      </c>
      <c r="BE26" t="s">
        <v>126</v>
      </c>
      <c r="BF26">
        <v>1.1000000000000001</v>
      </c>
      <c r="BG26" t="s">
        <v>487</v>
      </c>
      <c r="BH26" t="s">
        <v>181</v>
      </c>
      <c r="BI26">
        <v>0.1</v>
      </c>
      <c r="BJ26" t="s">
        <v>123</v>
      </c>
      <c r="BN26" t="s">
        <v>128</v>
      </c>
      <c r="BR26" t="s">
        <v>129</v>
      </c>
      <c r="BU26" t="s">
        <v>322</v>
      </c>
      <c r="BV26" t="s">
        <v>488</v>
      </c>
      <c r="BW26" t="s">
        <v>489</v>
      </c>
      <c r="BX26" t="s">
        <v>133</v>
      </c>
      <c r="BY26" t="s">
        <v>134</v>
      </c>
      <c r="BZ26" t="s">
        <v>490</v>
      </c>
      <c r="CA26" t="s">
        <v>491</v>
      </c>
      <c r="CB26" t="s">
        <v>492</v>
      </c>
      <c r="CC26" t="s">
        <v>493</v>
      </c>
      <c r="CD26" t="s">
        <v>139</v>
      </c>
      <c r="CE26" t="s">
        <v>402</v>
      </c>
      <c r="CF26" t="s">
        <v>141</v>
      </c>
      <c r="CI26" t="s">
        <v>142</v>
      </c>
      <c r="CL26" t="s">
        <v>106</v>
      </c>
      <c r="CN26" t="s">
        <v>264</v>
      </c>
      <c r="CO26" t="s">
        <v>144</v>
      </c>
    </row>
    <row r="27" spans="1:93">
      <c r="A27">
        <v>388878</v>
      </c>
      <c r="B27">
        <v>327482</v>
      </c>
      <c r="C27" t="s">
        <v>494</v>
      </c>
      <c r="D27" t="s">
        <v>495</v>
      </c>
      <c r="E27" t="s">
        <v>496</v>
      </c>
      <c r="F27" t="s">
        <v>497</v>
      </c>
      <c r="G27" s="1">
        <v>29174</v>
      </c>
      <c r="I27" t="s">
        <v>102</v>
      </c>
      <c r="J27" t="s">
        <v>103</v>
      </c>
      <c r="K27" t="s">
        <v>313</v>
      </c>
      <c r="P27" t="s">
        <v>105</v>
      </c>
      <c r="W27" t="s">
        <v>498</v>
      </c>
      <c r="X27" t="s">
        <v>499</v>
      </c>
      <c r="Z27" t="s">
        <v>426</v>
      </c>
      <c r="AA27" t="s">
        <v>110</v>
      </c>
      <c r="AE27" t="s">
        <v>111</v>
      </c>
      <c r="AF27" t="s">
        <v>112</v>
      </c>
      <c r="AG27">
        <v>1.3</v>
      </c>
      <c r="AH27" t="s">
        <v>113</v>
      </c>
      <c r="AI27" t="s">
        <v>114</v>
      </c>
      <c r="AJ27" t="s">
        <v>115</v>
      </c>
      <c r="AN27" t="s">
        <v>116</v>
      </c>
      <c r="AO27" t="s">
        <v>117</v>
      </c>
      <c r="AP27" t="s">
        <v>203</v>
      </c>
      <c r="AQ27" t="s">
        <v>153</v>
      </c>
      <c r="AR27" t="s">
        <v>153</v>
      </c>
      <c r="AS27" t="s">
        <v>153</v>
      </c>
      <c r="AT27" t="s">
        <v>118</v>
      </c>
      <c r="AU27" t="s">
        <v>500</v>
      </c>
      <c r="AV27" t="s">
        <v>501</v>
      </c>
      <c r="AW27" t="s">
        <v>252</v>
      </c>
      <c r="AX27" t="s">
        <v>159</v>
      </c>
      <c r="AZ27" t="s">
        <v>124</v>
      </c>
      <c r="BD27" t="s">
        <v>486</v>
      </c>
      <c r="BE27" t="s">
        <v>126</v>
      </c>
      <c r="BF27">
        <v>1.3</v>
      </c>
      <c r="BG27" t="s">
        <v>502</v>
      </c>
      <c r="BH27" t="s">
        <v>117</v>
      </c>
      <c r="BI27">
        <v>0</v>
      </c>
      <c r="BN27" t="s">
        <v>128</v>
      </c>
      <c r="BR27" t="s">
        <v>129</v>
      </c>
      <c r="BU27" t="s">
        <v>332</v>
      </c>
      <c r="BV27" t="s">
        <v>503</v>
      </c>
      <c r="BW27" t="s">
        <v>208</v>
      </c>
      <c r="BX27" t="s">
        <v>209</v>
      </c>
      <c r="BY27" t="s">
        <v>210</v>
      </c>
      <c r="BZ27" t="s">
        <v>211</v>
      </c>
      <c r="CA27" t="s">
        <v>504</v>
      </c>
      <c r="CB27" t="s">
        <v>505</v>
      </c>
      <c r="CC27" t="s">
        <v>506</v>
      </c>
      <c r="CD27" t="s">
        <v>139</v>
      </c>
      <c r="CE27" t="s">
        <v>507</v>
      </c>
      <c r="CF27" t="s">
        <v>141</v>
      </c>
      <c r="CI27" t="s">
        <v>142</v>
      </c>
      <c r="CL27" t="s">
        <v>106</v>
      </c>
      <c r="CN27" t="s">
        <v>165</v>
      </c>
      <c r="CO27" t="s">
        <v>144</v>
      </c>
    </row>
    <row r="28" spans="1:93">
      <c r="A28">
        <v>374042</v>
      </c>
      <c r="B28">
        <v>316102</v>
      </c>
      <c r="C28" t="s">
        <v>508</v>
      </c>
      <c r="D28" t="s">
        <v>509</v>
      </c>
      <c r="E28" t="s">
        <v>510</v>
      </c>
      <c r="F28" t="s">
        <v>511</v>
      </c>
      <c r="G28" s="1">
        <v>30238</v>
      </c>
      <c r="I28" t="s">
        <v>102</v>
      </c>
      <c r="J28" t="s">
        <v>103</v>
      </c>
      <c r="K28" t="s">
        <v>313</v>
      </c>
      <c r="P28" t="s">
        <v>105</v>
      </c>
      <c r="Q28" t="s">
        <v>106</v>
      </c>
      <c r="W28" t="s">
        <v>512</v>
      </c>
      <c r="X28" t="s">
        <v>513</v>
      </c>
      <c r="Z28" t="s">
        <v>316</v>
      </c>
      <c r="AA28" t="s">
        <v>110</v>
      </c>
      <c r="AE28" t="s">
        <v>111</v>
      </c>
      <c r="AF28" t="s">
        <v>112</v>
      </c>
      <c r="AG28">
        <v>1.2</v>
      </c>
      <c r="AH28" t="s">
        <v>113</v>
      </c>
      <c r="AI28" t="s">
        <v>199</v>
      </c>
      <c r="AJ28" t="s">
        <v>200</v>
      </c>
      <c r="AN28" t="s">
        <v>116</v>
      </c>
      <c r="AO28" t="s">
        <v>117</v>
      </c>
      <c r="AP28" t="s">
        <v>142</v>
      </c>
      <c r="AQ28" t="s">
        <v>293</v>
      </c>
      <c r="AR28" t="s">
        <v>153</v>
      </c>
      <c r="AS28" t="s">
        <v>153</v>
      </c>
      <c r="AT28" t="s">
        <v>293</v>
      </c>
      <c r="AU28" t="s">
        <v>514</v>
      </c>
      <c r="AV28" t="s">
        <v>515</v>
      </c>
      <c r="AW28" t="s">
        <v>252</v>
      </c>
      <c r="AX28" t="s">
        <v>419</v>
      </c>
      <c r="AZ28" t="s">
        <v>124</v>
      </c>
      <c r="BD28" t="s">
        <v>516</v>
      </c>
      <c r="BE28" t="s">
        <v>126</v>
      </c>
      <c r="BF28">
        <v>1.2</v>
      </c>
      <c r="BG28" t="s">
        <v>321</v>
      </c>
      <c r="BH28" t="s">
        <v>430</v>
      </c>
      <c r="BI28">
        <v>0.5</v>
      </c>
      <c r="BN28" t="s">
        <v>128</v>
      </c>
      <c r="BR28" t="s">
        <v>129</v>
      </c>
      <c r="BU28" t="s">
        <v>517</v>
      </c>
      <c r="BV28" t="s">
        <v>323</v>
      </c>
      <c r="BW28" t="s">
        <v>518</v>
      </c>
      <c r="BX28" t="s">
        <v>519</v>
      </c>
      <c r="BY28" t="s">
        <v>134</v>
      </c>
      <c r="BZ28" t="s">
        <v>520</v>
      </c>
      <c r="CA28" t="s">
        <v>521</v>
      </c>
      <c r="CB28" t="s">
        <v>522</v>
      </c>
      <c r="CC28" t="s">
        <v>523</v>
      </c>
      <c r="CD28" t="s">
        <v>139</v>
      </c>
      <c r="CE28" t="s">
        <v>524</v>
      </c>
      <c r="CF28" t="s">
        <v>141</v>
      </c>
      <c r="CI28" t="s">
        <v>142</v>
      </c>
      <c r="CL28" t="s">
        <v>129</v>
      </c>
      <c r="CN28" t="s">
        <v>165</v>
      </c>
      <c r="CO28" t="s">
        <v>144</v>
      </c>
    </row>
    <row r="29" spans="1:93">
      <c r="A29">
        <v>2925148</v>
      </c>
      <c r="B29">
        <v>279600</v>
      </c>
      <c r="C29" t="s">
        <v>526</v>
      </c>
      <c r="D29" t="s">
        <v>527</v>
      </c>
      <c r="E29" t="s">
        <v>528</v>
      </c>
      <c r="F29" t="s">
        <v>529</v>
      </c>
      <c r="G29" s="1">
        <v>32276</v>
      </c>
      <c r="I29" t="s">
        <v>373</v>
      </c>
      <c r="J29" t="s">
        <v>103</v>
      </c>
      <c r="K29" t="s">
        <v>104</v>
      </c>
      <c r="P29" t="s">
        <v>105</v>
      </c>
      <c r="Q29" t="s">
        <v>106</v>
      </c>
      <c r="W29" t="s">
        <v>530</v>
      </c>
      <c r="X29" t="s">
        <v>531</v>
      </c>
      <c r="Z29" t="s">
        <v>109</v>
      </c>
      <c r="AA29" t="s">
        <v>110</v>
      </c>
      <c r="AE29" t="s">
        <v>111</v>
      </c>
      <c r="AF29" t="s">
        <v>112</v>
      </c>
      <c r="AG29">
        <v>1.2</v>
      </c>
      <c r="AH29" t="s">
        <v>113</v>
      </c>
      <c r="AI29" t="s">
        <v>199</v>
      </c>
      <c r="AJ29" t="s">
        <v>200</v>
      </c>
      <c r="AN29" t="s">
        <v>116</v>
      </c>
      <c r="AO29" t="s">
        <v>117</v>
      </c>
      <c r="AP29" t="s">
        <v>532</v>
      </c>
      <c r="AQ29" t="s">
        <v>532</v>
      </c>
      <c r="AR29" t="s">
        <v>532</v>
      </c>
      <c r="AS29" t="s">
        <v>532</v>
      </c>
      <c r="AT29" t="s">
        <v>142</v>
      </c>
      <c r="AU29" t="s">
        <v>533</v>
      </c>
      <c r="AV29" t="s">
        <v>534</v>
      </c>
      <c r="AW29" t="s">
        <v>252</v>
      </c>
      <c r="AX29" t="s">
        <v>525</v>
      </c>
      <c r="AZ29" t="s">
        <v>124</v>
      </c>
      <c r="BD29" t="s">
        <v>275</v>
      </c>
      <c r="BE29" t="s">
        <v>126</v>
      </c>
      <c r="BF29">
        <v>1.2</v>
      </c>
      <c r="BG29" t="s">
        <v>321</v>
      </c>
      <c r="BH29" t="s">
        <v>117</v>
      </c>
      <c r="BI29">
        <v>0</v>
      </c>
      <c r="BN29" t="s">
        <v>128</v>
      </c>
      <c r="BR29" t="s">
        <v>129</v>
      </c>
      <c r="BU29" t="s">
        <v>229</v>
      </c>
      <c r="BV29" t="s">
        <v>535</v>
      </c>
      <c r="BW29" t="s">
        <v>536</v>
      </c>
      <c r="BX29" t="s">
        <v>537</v>
      </c>
      <c r="BY29" t="s">
        <v>233</v>
      </c>
      <c r="BZ29" t="s">
        <v>538</v>
      </c>
      <c r="CA29" t="s">
        <v>539</v>
      </c>
      <c r="CB29" t="s">
        <v>540</v>
      </c>
      <c r="CC29" t="s">
        <v>541</v>
      </c>
      <c r="CD29" t="s">
        <v>139</v>
      </c>
      <c r="CE29" t="s">
        <v>542</v>
      </c>
      <c r="CF29" t="s">
        <v>141</v>
      </c>
      <c r="CI29" t="s">
        <v>142</v>
      </c>
      <c r="CL29" t="s">
        <v>106</v>
      </c>
      <c r="CN29" t="s">
        <v>264</v>
      </c>
      <c r="CO29" t="s">
        <v>144</v>
      </c>
    </row>
    <row r="30" spans="1:93">
      <c r="A30">
        <v>386486</v>
      </c>
      <c r="B30">
        <v>325573</v>
      </c>
      <c r="C30" t="s">
        <v>543</v>
      </c>
      <c r="D30" t="s">
        <v>544</v>
      </c>
      <c r="E30" t="s">
        <v>545</v>
      </c>
      <c r="F30" t="s">
        <v>546</v>
      </c>
      <c r="G30" s="1">
        <v>30481</v>
      </c>
      <c r="I30" t="s">
        <v>102</v>
      </c>
      <c r="J30" t="s">
        <v>103</v>
      </c>
      <c r="K30" t="s">
        <v>104</v>
      </c>
      <c r="P30" t="s">
        <v>105</v>
      </c>
      <c r="W30" t="s">
        <v>547</v>
      </c>
      <c r="X30" t="s">
        <v>548</v>
      </c>
      <c r="Z30" t="s">
        <v>316</v>
      </c>
      <c r="AA30" t="s">
        <v>110</v>
      </c>
      <c r="AE30" t="s">
        <v>111</v>
      </c>
      <c r="AF30" t="s">
        <v>112</v>
      </c>
      <c r="AG30">
        <v>1.5</v>
      </c>
      <c r="AH30" t="s">
        <v>113</v>
      </c>
      <c r="AI30" t="s">
        <v>199</v>
      </c>
      <c r="AJ30" t="s">
        <v>200</v>
      </c>
      <c r="AN30" t="s">
        <v>116</v>
      </c>
      <c r="AO30" t="s">
        <v>117</v>
      </c>
      <c r="AP30" t="s">
        <v>142</v>
      </c>
      <c r="AQ30" t="s">
        <v>249</v>
      </c>
      <c r="AR30" t="s">
        <v>249</v>
      </c>
      <c r="AS30" t="s">
        <v>249</v>
      </c>
      <c r="AT30" t="s">
        <v>249</v>
      </c>
      <c r="AU30" t="s">
        <v>549</v>
      </c>
      <c r="AV30" t="s">
        <v>550</v>
      </c>
      <c r="AW30" t="s">
        <v>394</v>
      </c>
      <c r="AX30" t="s">
        <v>159</v>
      </c>
      <c r="AZ30" t="s">
        <v>124</v>
      </c>
      <c r="BD30" t="s">
        <v>297</v>
      </c>
      <c r="BE30" t="s">
        <v>126</v>
      </c>
      <c r="BF30">
        <v>1.5</v>
      </c>
      <c r="BG30" t="s">
        <v>298</v>
      </c>
      <c r="BH30" t="s">
        <v>117</v>
      </c>
      <c r="BI30">
        <v>0</v>
      </c>
      <c r="BN30" t="s">
        <v>128</v>
      </c>
      <c r="BR30" t="s">
        <v>129</v>
      </c>
      <c r="BU30" t="s">
        <v>332</v>
      </c>
      <c r="BV30" t="s">
        <v>551</v>
      </c>
      <c r="BW30" t="s">
        <v>208</v>
      </c>
      <c r="BX30" t="s">
        <v>334</v>
      </c>
      <c r="BY30" t="s">
        <v>210</v>
      </c>
      <c r="BZ30" t="s">
        <v>211</v>
      </c>
      <c r="CA30" t="s">
        <v>552</v>
      </c>
      <c r="CB30" t="s">
        <v>553</v>
      </c>
      <c r="CC30" t="s">
        <v>554</v>
      </c>
      <c r="CD30" t="s">
        <v>297</v>
      </c>
      <c r="CE30" t="s">
        <v>555</v>
      </c>
      <c r="CF30" t="s">
        <v>141</v>
      </c>
      <c r="CI30" t="s">
        <v>142</v>
      </c>
      <c r="CL30" t="s">
        <v>106</v>
      </c>
      <c r="CN30" t="s">
        <v>165</v>
      </c>
      <c r="CO30" t="s">
        <v>144</v>
      </c>
    </row>
    <row r="31" spans="1:93">
      <c r="G31" s="1"/>
    </row>
  </sheetData>
  <autoFilter ref="A1:CT25">
    <sortState ref="A2:CT30">
      <sortCondition ref="D1:D25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2024-04-10T05:22:08Z</dcterms:modified>
</cp:coreProperties>
</file>